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330" windowHeight="7710" tabRatio="837" firstSheet="1" activeTab="1"/>
  </bookViews>
  <sheets>
    <sheet name="Указания" sheetId="2" r:id="rId1"/>
    <sheet name="1.Приложение 1_Общо" sheetId="3" r:id="rId2"/>
    <sheet name="2.Приложение 2_ГТД-I" sheetId="11" r:id="rId3"/>
    <sheet name="3.Приложение 2_ГД-II" sheetId="4" r:id="rId4"/>
    <sheet name="4.Приложение 2_НД-I" sheetId="12" r:id="rId5"/>
    <sheet name="5.Приложение 2_НД-II" sheetId="13" r:id="rId6"/>
    <sheet name="6.Приложение 3_НД" sheetId="7" r:id="rId7"/>
    <sheet name="7. Приложение 3_НДОбж" sheetId="8" r:id="rId8"/>
    <sheet name="8.Приложение 3_ГД" sheetId="9" r:id="rId9"/>
    <sheet name="9.Приложение 3_ГДОбж" sheetId="10" r:id="rId10"/>
  </sheets>
  <definedNames>
    <definedName name="_xlnm.Print_Area" localSheetId="3">'3.Приложение 2_ГД-II'!$A$1:$P$47</definedName>
    <definedName name="_xlnm.Print_Area" localSheetId="4">'4.Приложение 2_НД-I'!$A$1:$AF$171</definedName>
    <definedName name="_xlnm.Print_Area" localSheetId="9">'9.Приложение 3_ГДОбж'!$A$1:$BM$58</definedName>
    <definedName name="_xlnm.Print_Titles" localSheetId="2">'2.Приложение 2_ГТД-I'!$3:$12</definedName>
    <definedName name="_xlnm.Print_Titles" localSheetId="4">'4.Приложение 2_НД-I'!$3:$13</definedName>
  </definedNames>
  <calcPr calcId="145621"/>
</workbook>
</file>

<file path=xl/calcChain.xml><?xml version="1.0" encoding="utf-8"?>
<calcChain xmlns="http://schemas.openxmlformats.org/spreadsheetml/2006/main">
  <c r="C10" i="8" l="1"/>
  <c r="C11" i="8"/>
  <c r="C12" i="8"/>
  <c r="C13" i="8"/>
  <c r="C14" i="8"/>
  <c r="C15" i="8"/>
  <c r="C16" i="8"/>
  <c r="C17" i="8"/>
  <c r="C18" i="8"/>
  <c r="C19" i="8"/>
  <c r="C116" i="12" l="1"/>
  <c r="C125" i="12" l="1"/>
  <c r="I27" i="13" l="1"/>
  <c r="W80" i="12"/>
  <c r="U125" i="12"/>
  <c r="V125" i="12"/>
  <c r="G124" i="12"/>
  <c r="D116" i="12"/>
  <c r="D125" i="12" s="1"/>
  <c r="G122" i="12"/>
  <c r="U116" i="12"/>
  <c r="V116" i="12"/>
  <c r="W27" i="13" l="1"/>
  <c r="V27" i="13"/>
  <c r="U27" i="13"/>
  <c r="S27" i="13"/>
  <c r="R27" i="13"/>
  <c r="Q27" i="13"/>
  <c r="P27" i="13"/>
  <c r="O27" i="13"/>
  <c r="N27" i="13"/>
  <c r="M27" i="13"/>
  <c r="L27" i="13"/>
  <c r="K27" i="13"/>
  <c r="J27" i="13"/>
  <c r="F27" i="13"/>
  <c r="E27" i="13"/>
  <c r="D27" i="13"/>
  <c r="C27" i="13"/>
  <c r="X26" i="13"/>
  <c r="H26" i="13"/>
  <c r="G26" i="13"/>
  <c r="T26" i="13" s="1"/>
  <c r="X25" i="13"/>
  <c r="H25" i="13"/>
  <c r="G25" i="13"/>
  <c r="T25" i="13" s="1"/>
  <c r="X24" i="13"/>
  <c r="H24" i="13"/>
  <c r="G24" i="13"/>
  <c r="T24" i="13" s="1"/>
  <c r="X23" i="13"/>
  <c r="H23" i="13"/>
  <c r="G23" i="13"/>
  <c r="T23" i="13" s="1"/>
  <c r="X22" i="13"/>
  <c r="H22" i="13"/>
  <c r="G22" i="13"/>
  <c r="T22" i="13" s="1"/>
  <c r="X21" i="13"/>
  <c r="H21" i="13"/>
  <c r="G21" i="13"/>
  <c r="T21" i="13" s="1"/>
  <c r="X20" i="13"/>
  <c r="H20" i="13"/>
  <c r="G20" i="13"/>
  <c r="T20" i="13" s="1"/>
  <c r="X19" i="13"/>
  <c r="H19" i="13"/>
  <c r="G19" i="13"/>
  <c r="T19" i="13" s="1"/>
  <c r="X18" i="13"/>
  <c r="H18" i="13"/>
  <c r="G18" i="13"/>
  <c r="T18" i="13" s="1"/>
  <c r="X17" i="13"/>
  <c r="H17" i="13"/>
  <c r="G17" i="13"/>
  <c r="T17" i="13" s="1"/>
  <c r="X16" i="13"/>
  <c r="H16" i="13"/>
  <c r="G16" i="13"/>
  <c r="X15" i="13"/>
  <c r="H15" i="13"/>
  <c r="G15" i="13"/>
  <c r="T15" i="13" s="1"/>
  <c r="X14" i="13"/>
  <c r="H14" i="13"/>
  <c r="G14" i="13"/>
  <c r="J124" i="12"/>
  <c r="H124" i="12"/>
  <c r="J123" i="12"/>
  <c r="G123" i="12"/>
  <c r="H123" i="12" s="1"/>
  <c r="O123" i="12" s="1"/>
  <c r="J122" i="12"/>
  <c r="H122" i="12"/>
  <c r="J121" i="12"/>
  <c r="G121" i="12"/>
  <c r="H121" i="12" s="1"/>
  <c r="O121" i="12" s="1"/>
  <c r="J120" i="12"/>
  <c r="G120" i="12"/>
  <c r="H120" i="12" s="1"/>
  <c r="O120" i="12" s="1"/>
  <c r="J119" i="12"/>
  <c r="G119" i="12"/>
  <c r="H119" i="12" s="1"/>
  <c r="O119" i="12" s="1"/>
  <c r="J118" i="12"/>
  <c r="G118" i="12"/>
  <c r="H118" i="12" s="1"/>
  <c r="J117" i="12"/>
  <c r="G117" i="12"/>
  <c r="H117" i="12" s="1"/>
  <c r="AF116" i="12"/>
  <c r="AF125" i="12" s="1"/>
  <c r="AE116" i="12"/>
  <c r="AE125" i="12" s="1"/>
  <c r="AD116" i="12"/>
  <c r="AD125" i="12" s="1"/>
  <c r="AC116" i="12"/>
  <c r="AC125" i="12" s="1"/>
  <c r="AB116" i="12"/>
  <c r="AB125" i="12" s="1"/>
  <c r="AA116" i="12"/>
  <c r="AA125" i="12" s="1"/>
  <c r="Z116" i="12"/>
  <c r="Z125" i="12" s="1"/>
  <c r="Y116" i="12"/>
  <c r="Y125" i="12" s="1"/>
  <c r="X116" i="12"/>
  <c r="X125" i="12" s="1"/>
  <c r="T116" i="12"/>
  <c r="T125" i="12" s="1"/>
  <c r="S116" i="12"/>
  <c r="S125" i="12" s="1"/>
  <c r="R116" i="12"/>
  <c r="R125" i="12" s="1"/>
  <c r="Q116" i="12"/>
  <c r="Q125" i="12" s="1"/>
  <c r="P116" i="12"/>
  <c r="P125" i="12" s="1"/>
  <c r="N116" i="12"/>
  <c r="N125" i="12" s="1"/>
  <c r="M116" i="12"/>
  <c r="M125" i="12" s="1"/>
  <c r="L116" i="12"/>
  <c r="L125" i="12" s="1"/>
  <c r="K116" i="12"/>
  <c r="K125" i="12" s="1"/>
  <c r="I116" i="12"/>
  <c r="I125" i="12" s="1"/>
  <c r="F116" i="12"/>
  <c r="F125" i="12" s="1"/>
  <c r="E116" i="12"/>
  <c r="E125" i="12" s="1"/>
  <c r="W115" i="12"/>
  <c r="J115" i="12"/>
  <c r="G115" i="12"/>
  <c r="H115" i="12" s="1"/>
  <c r="W114" i="12"/>
  <c r="J114" i="12"/>
  <c r="G114" i="12"/>
  <c r="H114" i="12" s="1"/>
  <c r="O114" i="12" s="1"/>
  <c r="W113" i="12"/>
  <c r="J113" i="12"/>
  <c r="G113" i="12"/>
  <c r="H113" i="12" s="1"/>
  <c r="O113" i="12" s="1"/>
  <c r="W112" i="12"/>
  <c r="J112" i="12"/>
  <c r="G112" i="12"/>
  <c r="H112" i="12" s="1"/>
  <c r="O112" i="12" s="1"/>
  <c r="W111" i="12"/>
  <c r="J111" i="12"/>
  <c r="G111" i="12"/>
  <c r="H111" i="12" s="1"/>
  <c r="O111" i="12" s="1"/>
  <c r="W110" i="12"/>
  <c r="J110" i="12"/>
  <c r="G110" i="12"/>
  <c r="H110" i="12" s="1"/>
  <c r="O110" i="12" s="1"/>
  <c r="W109" i="12"/>
  <c r="J109" i="12"/>
  <c r="G109" i="12"/>
  <c r="H109" i="12" s="1"/>
  <c r="W108" i="12"/>
  <c r="J108" i="12"/>
  <c r="G108" i="12"/>
  <c r="H108" i="12" s="1"/>
  <c r="O108" i="12" s="1"/>
  <c r="W107" i="12"/>
  <c r="J107" i="12"/>
  <c r="G107" i="12"/>
  <c r="H107" i="12" s="1"/>
  <c r="W106" i="12"/>
  <c r="J106" i="12"/>
  <c r="H106" i="12"/>
  <c r="G106" i="12"/>
  <c r="W105" i="12"/>
  <c r="J105" i="12"/>
  <c r="G105" i="12"/>
  <c r="H105" i="12" s="1"/>
  <c r="O105" i="12" s="1"/>
  <c r="W104" i="12"/>
  <c r="J104" i="12"/>
  <c r="H104" i="12"/>
  <c r="O104" i="12" s="1"/>
  <c r="G104" i="12"/>
  <c r="W103" i="12"/>
  <c r="J103" i="12"/>
  <c r="G103" i="12"/>
  <c r="H103" i="12" s="1"/>
  <c r="W102" i="12"/>
  <c r="J102" i="12"/>
  <c r="G102" i="12"/>
  <c r="H102" i="12" s="1"/>
  <c r="O102" i="12" s="1"/>
  <c r="W101" i="12"/>
  <c r="J101" i="12"/>
  <c r="G101" i="12"/>
  <c r="H101" i="12" s="1"/>
  <c r="W100" i="12"/>
  <c r="J100" i="12"/>
  <c r="G100" i="12"/>
  <c r="H100" i="12" s="1"/>
  <c r="O100" i="12" s="1"/>
  <c r="W99" i="12"/>
  <c r="J99" i="12"/>
  <c r="G99" i="12"/>
  <c r="H99" i="12" s="1"/>
  <c r="O99" i="12" s="1"/>
  <c r="W98" i="12"/>
  <c r="J98" i="12"/>
  <c r="G98" i="12"/>
  <c r="H98" i="12" s="1"/>
  <c r="O98" i="12" s="1"/>
  <c r="W97" i="12"/>
  <c r="J97" i="12"/>
  <c r="G97" i="12"/>
  <c r="H97" i="12" s="1"/>
  <c r="W96" i="12"/>
  <c r="J96" i="12"/>
  <c r="G96" i="12"/>
  <c r="H96" i="12" s="1"/>
  <c r="O96" i="12" s="1"/>
  <c r="W95" i="12"/>
  <c r="J95" i="12"/>
  <c r="G95" i="12"/>
  <c r="H95" i="12" s="1"/>
  <c r="W94" i="12"/>
  <c r="J94" i="12"/>
  <c r="G94" i="12"/>
  <c r="H94" i="12" s="1"/>
  <c r="O94" i="12" s="1"/>
  <c r="W93" i="12"/>
  <c r="J93" i="12"/>
  <c r="G93" i="12"/>
  <c r="H93" i="12" s="1"/>
  <c r="W92" i="12"/>
  <c r="J92" i="12"/>
  <c r="G92" i="12"/>
  <c r="H92" i="12" s="1"/>
  <c r="W91" i="12"/>
  <c r="J91" i="12"/>
  <c r="G91" i="12"/>
  <c r="H91" i="12" s="1"/>
  <c r="W90" i="12"/>
  <c r="J90" i="12"/>
  <c r="H90" i="12"/>
  <c r="O90" i="12" s="1"/>
  <c r="G90" i="12"/>
  <c r="W89" i="12"/>
  <c r="J89" i="12"/>
  <c r="G89" i="12"/>
  <c r="H89" i="12" s="1"/>
  <c r="O89" i="12" s="1"/>
  <c r="W88" i="12"/>
  <c r="J88" i="12"/>
  <c r="H88" i="12"/>
  <c r="O88" i="12" s="1"/>
  <c r="G88" i="12"/>
  <c r="W87" i="12"/>
  <c r="J87" i="12"/>
  <c r="G87" i="12"/>
  <c r="H87" i="12" s="1"/>
  <c r="O87" i="12" s="1"/>
  <c r="W86" i="12"/>
  <c r="J86" i="12"/>
  <c r="G86" i="12"/>
  <c r="H86" i="12" s="1"/>
  <c r="O86" i="12" s="1"/>
  <c r="W85" i="12"/>
  <c r="J85" i="12"/>
  <c r="G85" i="12"/>
  <c r="H85" i="12" s="1"/>
  <c r="W84" i="12"/>
  <c r="J84" i="12"/>
  <c r="G84" i="12"/>
  <c r="H84" i="12" s="1"/>
  <c r="O84" i="12" s="1"/>
  <c r="W83" i="12"/>
  <c r="J83" i="12"/>
  <c r="G83" i="12"/>
  <c r="H83" i="12" s="1"/>
  <c r="W82" i="12"/>
  <c r="J82" i="12"/>
  <c r="G82" i="12"/>
  <c r="H82" i="12" s="1"/>
  <c r="O82" i="12" s="1"/>
  <c r="W81" i="12"/>
  <c r="J81" i="12"/>
  <c r="G81" i="12"/>
  <c r="H81" i="12" s="1"/>
  <c r="O80" i="12"/>
  <c r="J80" i="12"/>
  <c r="H80" i="12"/>
  <c r="G80" i="12"/>
  <c r="W79" i="12"/>
  <c r="J79" i="12"/>
  <c r="G79" i="12"/>
  <c r="H79" i="12" s="1"/>
  <c r="W78" i="12"/>
  <c r="J78" i="12"/>
  <c r="G78" i="12"/>
  <c r="H78" i="12" s="1"/>
  <c r="W77" i="12"/>
  <c r="J77" i="12"/>
  <c r="G77" i="12"/>
  <c r="H77" i="12" s="1"/>
  <c r="W76" i="12"/>
  <c r="J76" i="12"/>
  <c r="H76" i="12"/>
  <c r="O76" i="12" s="1"/>
  <c r="G76" i="12"/>
  <c r="W75" i="12"/>
  <c r="J75" i="12"/>
  <c r="G75" i="12"/>
  <c r="H75" i="12" s="1"/>
  <c r="W74" i="12"/>
  <c r="J74" i="12"/>
  <c r="H74" i="12"/>
  <c r="O74" i="12" s="1"/>
  <c r="G74" i="12"/>
  <c r="W73" i="12"/>
  <c r="J73" i="12"/>
  <c r="G73" i="12"/>
  <c r="H73" i="12" s="1"/>
  <c r="O73" i="12" s="1"/>
  <c r="W72" i="12"/>
  <c r="J72" i="12"/>
  <c r="H72" i="12"/>
  <c r="O72" i="12" s="1"/>
  <c r="G72" i="12"/>
  <c r="W71" i="12"/>
  <c r="J71" i="12"/>
  <c r="G71" i="12"/>
  <c r="H71" i="12" s="1"/>
  <c r="O71" i="12" s="1"/>
  <c r="W70" i="12"/>
  <c r="J70" i="12"/>
  <c r="G70" i="12"/>
  <c r="H70" i="12" s="1"/>
  <c r="O70" i="12" s="1"/>
  <c r="W69" i="12"/>
  <c r="J69" i="12"/>
  <c r="G69" i="12"/>
  <c r="H69" i="12" s="1"/>
  <c r="O69" i="12" s="1"/>
  <c r="W68" i="12"/>
  <c r="J68" i="12"/>
  <c r="G68" i="12"/>
  <c r="H68" i="12" s="1"/>
  <c r="O68" i="12" s="1"/>
  <c r="W67" i="12"/>
  <c r="J67" i="12"/>
  <c r="G67" i="12"/>
  <c r="H67" i="12" s="1"/>
  <c r="O67" i="12" s="1"/>
  <c r="W66" i="12"/>
  <c r="J66" i="12"/>
  <c r="G66" i="12"/>
  <c r="H66" i="12" s="1"/>
  <c r="W65" i="12"/>
  <c r="J65" i="12"/>
  <c r="G65" i="12"/>
  <c r="H65" i="12" s="1"/>
  <c r="W64" i="12"/>
  <c r="J64" i="12"/>
  <c r="G64" i="12"/>
  <c r="H64" i="12" s="1"/>
  <c r="O64" i="12" s="1"/>
  <c r="W63" i="12"/>
  <c r="J63" i="12"/>
  <c r="G63" i="12"/>
  <c r="H63" i="12" s="1"/>
  <c r="W62" i="12"/>
  <c r="J62" i="12"/>
  <c r="H62" i="12"/>
  <c r="G62" i="12"/>
  <c r="W61" i="12"/>
  <c r="J61" i="12"/>
  <c r="G61" i="12"/>
  <c r="H61" i="12" s="1"/>
  <c r="W60" i="12"/>
  <c r="J60" i="12"/>
  <c r="G60" i="12"/>
  <c r="H60" i="12" s="1"/>
  <c r="O60" i="12" s="1"/>
  <c r="W59" i="12"/>
  <c r="J59" i="12"/>
  <c r="G59" i="12"/>
  <c r="H59" i="12" s="1"/>
  <c r="W58" i="12"/>
  <c r="J58" i="12"/>
  <c r="H58" i="12"/>
  <c r="O58" i="12" s="1"/>
  <c r="G58" i="12"/>
  <c r="W57" i="12"/>
  <c r="J57" i="12"/>
  <c r="G57" i="12"/>
  <c r="H57" i="12" s="1"/>
  <c r="O57" i="12" s="1"/>
  <c r="W56" i="12"/>
  <c r="J56" i="12"/>
  <c r="H56" i="12"/>
  <c r="O56" i="12" s="1"/>
  <c r="G56" i="12"/>
  <c r="W55" i="12"/>
  <c r="J55" i="12"/>
  <c r="G55" i="12"/>
  <c r="H55" i="12" s="1"/>
  <c r="O55" i="12" s="1"/>
  <c r="W54" i="12"/>
  <c r="J54" i="12"/>
  <c r="G54" i="12"/>
  <c r="H54" i="12" s="1"/>
  <c r="O54" i="12" s="1"/>
  <c r="W53" i="12"/>
  <c r="J53" i="12"/>
  <c r="G53" i="12"/>
  <c r="H53" i="12" s="1"/>
  <c r="W52" i="12"/>
  <c r="J52" i="12"/>
  <c r="G52" i="12"/>
  <c r="H52" i="12" s="1"/>
  <c r="O52" i="12" s="1"/>
  <c r="W51" i="12"/>
  <c r="J51" i="12"/>
  <c r="G51" i="12"/>
  <c r="H51" i="12" s="1"/>
  <c r="O51" i="12" s="1"/>
  <c r="W50" i="12"/>
  <c r="J50" i="12"/>
  <c r="G50" i="12"/>
  <c r="H50" i="12" s="1"/>
  <c r="O50" i="12" s="1"/>
  <c r="W49" i="12"/>
  <c r="J49" i="12"/>
  <c r="G49" i="12"/>
  <c r="H49" i="12" s="1"/>
  <c r="W48" i="12"/>
  <c r="J48" i="12"/>
  <c r="G48" i="12"/>
  <c r="H48" i="12" s="1"/>
  <c r="O48" i="12" s="1"/>
  <c r="W47" i="12"/>
  <c r="J47" i="12"/>
  <c r="G47" i="12"/>
  <c r="H47" i="12" s="1"/>
  <c r="W46" i="12"/>
  <c r="J46" i="12"/>
  <c r="H46" i="12"/>
  <c r="G46" i="12"/>
  <c r="W45" i="12"/>
  <c r="J45" i="12"/>
  <c r="G45" i="12"/>
  <c r="H45" i="12" s="1"/>
  <c r="W44" i="12"/>
  <c r="J44" i="12"/>
  <c r="G44" i="12"/>
  <c r="H44" i="12" s="1"/>
  <c r="W43" i="12"/>
  <c r="J43" i="12"/>
  <c r="G43" i="12"/>
  <c r="H43" i="12" s="1"/>
  <c r="W42" i="12"/>
  <c r="J42" i="12"/>
  <c r="H42" i="12"/>
  <c r="O42" i="12" s="1"/>
  <c r="G42" i="12"/>
  <c r="W41" i="12"/>
  <c r="J41" i="12"/>
  <c r="G41" i="12"/>
  <c r="H41" i="12" s="1"/>
  <c r="O41" i="12" s="1"/>
  <c r="W40" i="12"/>
  <c r="J40" i="12"/>
  <c r="H40" i="12"/>
  <c r="O40" i="12" s="1"/>
  <c r="G40" i="12"/>
  <c r="W39" i="12"/>
  <c r="J39" i="12"/>
  <c r="G39" i="12"/>
  <c r="H39" i="12" s="1"/>
  <c r="O39" i="12" s="1"/>
  <c r="W38" i="12"/>
  <c r="J38" i="12"/>
  <c r="G38" i="12"/>
  <c r="H38" i="12" s="1"/>
  <c r="O38" i="12" s="1"/>
  <c r="W37" i="12"/>
  <c r="J37" i="12"/>
  <c r="G37" i="12"/>
  <c r="H37" i="12" s="1"/>
  <c r="W36" i="12"/>
  <c r="J36" i="12"/>
  <c r="G36" i="12"/>
  <c r="H36" i="12" s="1"/>
  <c r="O36" i="12" s="1"/>
  <c r="W35" i="12"/>
  <c r="J35" i="12"/>
  <c r="G35" i="12"/>
  <c r="H35" i="12" s="1"/>
  <c r="O35" i="12" s="1"/>
  <c r="W34" i="12"/>
  <c r="J34" i="12"/>
  <c r="G34" i="12"/>
  <c r="H34" i="12" s="1"/>
  <c r="O34" i="12" s="1"/>
  <c r="W33" i="12"/>
  <c r="J33" i="12"/>
  <c r="G33" i="12"/>
  <c r="H33" i="12" s="1"/>
  <c r="W32" i="12"/>
  <c r="J32" i="12"/>
  <c r="G32" i="12"/>
  <c r="H32" i="12" s="1"/>
  <c r="O32" i="12" s="1"/>
  <c r="W31" i="12"/>
  <c r="J31" i="12"/>
  <c r="G31" i="12"/>
  <c r="H31" i="12" s="1"/>
  <c r="W30" i="12"/>
  <c r="J30" i="12"/>
  <c r="H30" i="12"/>
  <c r="G30" i="12"/>
  <c r="W29" i="12"/>
  <c r="J29" i="12"/>
  <c r="G29" i="12"/>
  <c r="H29" i="12" s="1"/>
  <c r="W28" i="12"/>
  <c r="J28" i="12"/>
  <c r="G28" i="12"/>
  <c r="H28" i="12" s="1"/>
  <c r="W27" i="12"/>
  <c r="J27" i="12"/>
  <c r="G27" i="12"/>
  <c r="H27" i="12" s="1"/>
  <c r="W26" i="12"/>
  <c r="J26" i="12"/>
  <c r="H26" i="12"/>
  <c r="O26" i="12" s="1"/>
  <c r="G26" i="12"/>
  <c r="W25" i="12"/>
  <c r="J25" i="12"/>
  <c r="G25" i="12"/>
  <c r="H25" i="12" s="1"/>
  <c r="O25" i="12" s="1"/>
  <c r="W24" i="12"/>
  <c r="J24" i="12"/>
  <c r="H24" i="12"/>
  <c r="O24" i="12" s="1"/>
  <c r="G24" i="12"/>
  <c r="W23" i="12"/>
  <c r="J23" i="12"/>
  <c r="G23" i="12"/>
  <c r="H23" i="12" s="1"/>
  <c r="O23" i="12" s="1"/>
  <c r="W22" i="12"/>
  <c r="J22" i="12"/>
  <c r="G22" i="12"/>
  <c r="H22" i="12" s="1"/>
  <c r="O22" i="12" s="1"/>
  <c r="W21" i="12"/>
  <c r="J21" i="12"/>
  <c r="G21" i="12"/>
  <c r="H21" i="12" s="1"/>
  <c r="W20" i="12"/>
  <c r="J20" i="12"/>
  <c r="G20" i="12"/>
  <c r="H20" i="12" s="1"/>
  <c r="O20" i="12" s="1"/>
  <c r="W19" i="12"/>
  <c r="J19" i="12"/>
  <c r="G19" i="12"/>
  <c r="H19" i="12" s="1"/>
  <c r="O19" i="12" s="1"/>
  <c r="W18" i="12"/>
  <c r="J18" i="12"/>
  <c r="G18" i="12"/>
  <c r="H18" i="12" s="1"/>
  <c r="O18" i="12" s="1"/>
  <c r="W17" i="12"/>
  <c r="J17" i="12"/>
  <c r="G17" i="12"/>
  <c r="H17" i="12" s="1"/>
  <c r="W16" i="12"/>
  <c r="J16" i="12"/>
  <c r="G16" i="12"/>
  <c r="H16" i="12" s="1"/>
  <c r="W15" i="12"/>
  <c r="J15" i="12"/>
  <c r="G15" i="12"/>
  <c r="H15" i="12" s="1"/>
  <c r="W14" i="12"/>
  <c r="J14" i="12"/>
  <c r="H14" i="12"/>
  <c r="G14" i="12"/>
  <c r="S73" i="11"/>
  <c r="Q73" i="11"/>
  <c r="P73" i="11"/>
  <c r="O73" i="11"/>
  <c r="N73" i="11"/>
  <c r="M73" i="11"/>
  <c r="L73" i="11"/>
  <c r="K73" i="11"/>
  <c r="G73" i="11"/>
  <c r="F73" i="11"/>
  <c r="E73" i="11"/>
  <c r="D73" i="11"/>
  <c r="C73" i="11"/>
  <c r="J72" i="11"/>
  <c r="H72" i="11"/>
  <c r="I72" i="11" s="1"/>
  <c r="J71" i="11"/>
  <c r="H71" i="11"/>
  <c r="I71" i="11" s="1"/>
  <c r="J70" i="11"/>
  <c r="H70" i="11"/>
  <c r="I70" i="11" s="1"/>
  <c r="J69" i="11"/>
  <c r="H69" i="11"/>
  <c r="J68" i="11"/>
  <c r="H68" i="11"/>
  <c r="I68" i="11" s="1"/>
  <c r="R68" i="11" s="1"/>
  <c r="J67" i="11"/>
  <c r="H67" i="11"/>
  <c r="I67" i="11" s="1"/>
  <c r="J66" i="11"/>
  <c r="H66" i="11"/>
  <c r="I66" i="11" s="1"/>
  <c r="R66" i="11" s="1"/>
  <c r="J65" i="11"/>
  <c r="H65" i="11"/>
  <c r="I65" i="11" s="1"/>
  <c r="R65" i="11" s="1"/>
  <c r="J64" i="11"/>
  <c r="H64" i="11"/>
  <c r="I64" i="11" s="1"/>
  <c r="R64" i="11" s="1"/>
  <c r="J63" i="11"/>
  <c r="H63" i="11"/>
  <c r="I63" i="11" s="1"/>
  <c r="R63" i="11" s="1"/>
  <c r="J62" i="11"/>
  <c r="H62" i="11"/>
  <c r="I62" i="11" s="1"/>
  <c r="R62" i="11" s="1"/>
  <c r="J61" i="11"/>
  <c r="H61" i="11"/>
  <c r="I61" i="11" s="1"/>
  <c r="R61" i="11" s="1"/>
  <c r="J60" i="11"/>
  <c r="H60" i="11"/>
  <c r="I60" i="11" s="1"/>
  <c r="R60" i="11" s="1"/>
  <c r="J59" i="11"/>
  <c r="H59" i="11"/>
  <c r="I59" i="11" s="1"/>
  <c r="R59" i="11" s="1"/>
  <c r="J58" i="11"/>
  <c r="H58" i="11"/>
  <c r="I58" i="11" s="1"/>
  <c r="R58" i="11" s="1"/>
  <c r="J57" i="11"/>
  <c r="H57" i="11"/>
  <c r="I57" i="11" s="1"/>
  <c r="R57" i="11" s="1"/>
  <c r="J56" i="11"/>
  <c r="H56" i="11"/>
  <c r="I56" i="11" s="1"/>
  <c r="R56" i="11" s="1"/>
  <c r="J55" i="11"/>
  <c r="H55" i="11"/>
  <c r="I55" i="11" s="1"/>
  <c r="R55" i="11" s="1"/>
  <c r="J54" i="11"/>
  <c r="H54" i="11"/>
  <c r="I54" i="11" s="1"/>
  <c r="R54" i="11" s="1"/>
  <c r="J53" i="11"/>
  <c r="H53" i="11"/>
  <c r="I53" i="11" s="1"/>
  <c r="R53" i="11" s="1"/>
  <c r="J52" i="11"/>
  <c r="H52" i="11"/>
  <c r="I52" i="11" s="1"/>
  <c r="J51" i="11"/>
  <c r="H51" i="11"/>
  <c r="I51" i="11" s="1"/>
  <c r="R51" i="11" s="1"/>
  <c r="J50" i="11"/>
  <c r="H50" i="11"/>
  <c r="I50" i="11" s="1"/>
  <c r="R50" i="11" s="1"/>
  <c r="J49" i="11"/>
  <c r="H49" i="11"/>
  <c r="I49" i="11" s="1"/>
  <c r="R49" i="11" s="1"/>
  <c r="J48" i="11"/>
  <c r="H48" i="11"/>
  <c r="I48" i="11" s="1"/>
  <c r="J47" i="11"/>
  <c r="H47" i="11"/>
  <c r="I47" i="11" s="1"/>
  <c r="J46" i="11"/>
  <c r="H46" i="11"/>
  <c r="I46" i="11" s="1"/>
  <c r="J45" i="11"/>
  <c r="H45" i="11"/>
  <c r="I45" i="11" s="1"/>
  <c r="J44" i="11"/>
  <c r="H44" i="11"/>
  <c r="I44" i="11" s="1"/>
  <c r="J43" i="11"/>
  <c r="H43" i="11"/>
  <c r="I43" i="11" s="1"/>
  <c r="R43" i="11" s="1"/>
  <c r="J42" i="11"/>
  <c r="H42" i="11"/>
  <c r="I42" i="11" s="1"/>
  <c r="J41" i="11"/>
  <c r="H41" i="11"/>
  <c r="I41" i="11" s="1"/>
  <c r="J40" i="11"/>
  <c r="H40" i="11"/>
  <c r="I40" i="11" s="1"/>
  <c r="R40" i="11" s="1"/>
  <c r="J39" i="11"/>
  <c r="H39" i="11"/>
  <c r="I39" i="11" s="1"/>
  <c r="R39" i="11" s="1"/>
  <c r="J38" i="11"/>
  <c r="H38" i="11"/>
  <c r="I38" i="11" s="1"/>
  <c r="R38" i="11" s="1"/>
  <c r="J37" i="11"/>
  <c r="H37" i="11"/>
  <c r="I37" i="11" s="1"/>
  <c r="J36" i="11"/>
  <c r="H36" i="11"/>
  <c r="I36" i="11" s="1"/>
  <c r="J35" i="11"/>
  <c r="H35" i="11"/>
  <c r="I35" i="11" s="1"/>
  <c r="J34" i="11"/>
  <c r="H34" i="11"/>
  <c r="I34" i="11" s="1"/>
  <c r="R34" i="11" s="1"/>
  <c r="J33" i="11"/>
  <c r="H33" i="11"/>
  <c r="I33" i="11" s="1"/>
  <c r="R33" i="11" s="1"/>
  <c r="J32" i="11"/>
  <c r="H32" i="11"/>
  <c r="I32" i="11" s="1"/>
  <c r="R32" i="11" s="1"/>
  <c r="J31" i="11"/>
  <c r="H31" i="11"/>
  <c r="I31" i="11" s="1"/>
  <c r="R31" i="11" s="1"/>
  <c r="J30" i="11"/>
  <c r="H30" i="11"/>
  <c r="I30" i="11" s="1"/>
  <c r="J29" i="11"/>
  <c r="H29" i="11"/>
  <c r="I29" i="11" s="1"/>
  <c r="J28" i="11"/>
  <c r="H28" i="11"/>
  <c r="I28" i="11" s="1"/>
  <c r="J27" i="11"/>
  <c r="H27" i="11"/>
  <c r="I27" i="11" s="1"/>
  <c r="R27" i="11" s="1"/>
  <c r="J26" i="11"/>
  <c r="H26" i="11"/>
  <c r="I26" i="11" s="1"/>
  <c r="J25" i="11"/>
  <c r="H25" i="11"/>
  <c r="I25" i="11" s="1"/>
  <c r="J24" i="11"/>
  <c r="H24" i="11"/>
  <c r="I24" i="11" s="1"/>
  <c r="J23" i="11"/>
  <c r="H23" i="11"/>
  <c r="I23" i="11" s="1"/>
  <c r="R23" i="11" s="1"/>
  <c r="J22" i="11"/>
  <c r="H22" i="11"/>
  <c r="I22" i="11" s="1"/>
  <c r="R22" i="11" s="1"/>
  <c r="J21" i="11"/>
  <c r="H21" i="11"/>
  <c r="I21" i="11" s="1"/>
  <c r="J20" i="11"/>
  <c r="H20" i="11"/>
  <c r="I20" i="11" s="1"/>
  <c r="R20" i="11" s="1"/>
  <c r="J19" i="11"/>
  <c r="H19" i="11"/>
  <c r="I19" i="11" s="1"/>
  <c r="R19" i="11" s="1"/>
  <c r="J18" i="11"/>
  <c r="H18" i="11"/>
  <c r="I18" i="11" s="1"/>
  <c r="R18" i="11" s="1"/>
  <c r="J17" i="11"/>
  <c r="H17" i="11"/>
  <c r="I17" i="11" s="1"/>
  <c r="R17" i="11" s="1"/>
  <c r="J16" i="11"/>
  <c r="H16" i="11"/>
  <c r="I16" i="11" s="1"/>
  <c r="J15" i="11"/>
  <c r="H15" i="11"/>
  <c r="I15" i="11" s="1"/>
  <c r="R15" i="11" s="1"/>
  <c r="J14" i="11"/>
  <c r="H14" i="11"/>
  <c r="I14" i="11" s="1"/>
  <c r="J13" i="11"/>
  <c r="H13" i="11"/>
  <c r="I13" i="11" s="1"/>
  <c r="O124" i="12" l="1"/>
  <c r="O118" i="12"/>
  <c r="O106" i="12"/>
  <c r="O103" i="12"/>
  <c r="O92" i="12"/>
  <c r="O66" i="12"/>
  <c r="O44" i="12"/>
  <c r="O37" i="12"/>
  <c r="O28" i="12"/>
  <c r="O21" i="12"/>
  <c r="O16" i="12"/>
  <c r="R67" i="11"/>
  <c r="R52" i="11"/>
  <c r="R48" i="11"/>
  <c r="R47" i="11"/>
  <c r="R46" i="11"/>
  <c r="R45" i="11"/>
  <c r="R44" i="11"/>
  <c r="R42" i="11"/>
  <c r="R41" i="11"/>
  <c r="R37" i="11"/>
  <c r="R36" i="11"/>
  <c r="R35" i="11"/>
  <c r="R30" i="11"/>
  <c r="R29" i="11"/>
  <c r="R28" i="11"/>
  <c r="R26" i="11"/>
  <c r="R25" i="11"/>
  <c r="R24" i="11"/>
  <c r="R21" i="11"/>
  <c r="R16" i="11"/>
  <c r="R14" i="11"/>
  <c r="R13" i="11"/>
  <c r="X27" i="13"/>
  <c r="T16" i="13"/>
  <c r="H27" i="13"/>
  <c r="G27" i="13"/>
  <c r="O117" i="12"/>
  <c r="J116" i="12"/>
  <c r="J125" i="12" s="1"/>
  <c r="O122" i="12"/>
  <c r="O115" i="12"/>
  <c r="R70" i="11"/>
  <c r="R72" i="11"/>
  <c r="R71" i="11"/>
  <c r="J73" i="11"/>
  <c r="H73" i="11"/>
  <c r="W116" i="12"/>
  <c r="W125" i="12" s="1"/>
  <c r="O53" i="12"/>
  <c r="O83" i="12"/>
  <c r="O85" i="12"/>
  <c r="O101" i="12"/>
  <c r="G116" i="12"/>
  <c r="G125" i="12" s="1"/>
  <c r="O15" i="12"/>
  <c r="O17" i="12"/>
  <c r="O31" i="12"/>
  <c r="O33" i="12"/>
  <c r="O47" i="12"/>
  <c r="O49" i="12"/>
  <c r="O63" i="12"/>
  <c r="O65" i="12"/>
  <c r="O79" i="12"/>
  <c r="O81" i="12"/>
  <c r="O95" i="12"/>
  <c r="O97" i="12"/>
  <c r="O14" i="12"/>
  <c r="O27" i="12"/>
  <c r="O29" i="12"/>
  <c r="O30" i="12"/>
  <c r="O43" i="12"/>
  <c r="O45" i="12"/>
  <c r="O46" i="12"/>
  <c r="O59" i="12"/>
  <c r="O61" i="12"/>
  <c r="O62" i="12"/>
  <c r="O75" i="12"/>
  <c r="O77" i="12"/>
  <c r="O78" i="12"/>
  <c r="O91" i="12"/>
  <c r="O93" i="12"/>
  <c r="O107" i="12"/>
  <c r="O109" i="12"/>
  <c r="T14" i="13"/>
  <c r="H116" i="12"/>
  <c r="H125" i="12" s="1"/>
  <c r="I69" i="11"/>
  <c r="CQ43" i="8"/>
  <c r="CQ44" i="8"/>
  <c r="CQ45" i="8"/>
  <c r="CQ46" i="8"/>
  <c r="CQ47" i="8"/>
  <c r="CE43" i="8"/>
  <c r="CE44" i="8"/>
  <c r="CE45" i="8"/>
  <c r="CE46" i="8"/>
  <c r="CE47" i="8"/>
  <c r="CQ42" i="8"/>
  <c r="CE42" i="8"/>
  <c r="CQ41" i="8"/>
  <c r="CE41" i="8"/>
  <c r="CQ40" i="8"/>
  <c r="CE40" i="8"/>
  <c r="CQ39" i="8"/>
  <c r="CE39" i="8"/>
  <c r="CQ38" i="8"/>
  <c r="CE38" i="8"/>
  <c r="CQ37" i="8"/>
  <c r="CE37" i="8"/>
  <c r="CQ36" i="8"/>
  <c r="CE36" i="8"/>
  <c r="CQ35" i="8"/>
  <c r="CE35" i="8"/>
  <c r="CQ34" i="8"/>
  <c r="CE34" i="8"/>
  <c r="CQ33" i="8"/>
  <c r="CE33" i="8"/>
  <c r="CQ32" i="8"/>
  <c r="CE32" i="8"/>
  <c r="CQ31" i="8"/>
  <c r="CE31" i="8"/>
  <c r="CQ30" i="8"/>
  <c r="CE30" i="8"/>
  <c r="CQ29" i="8"/>
  <c r="CE29" i="8"/>
  <c r="CQ28" i="8"/>
  <c r="CE28" i="8"/>
  <c r="CQ27" i="8"/>
  <c r="CE27" i="8"/>
  <c r="CQ26" i="8"/>
  <c r="CE26" i="8"/>
  <c r="CQ25" i="8"/>
  <c r="CE25" i="8"/>
  <c r="CQ24" i="8"/>
  <c r="CE24" i="8"/>
  <c r="CQ23" i="8"/>
  <c r="CE23" i="8"/>
  <c r="CQ22" i="8"/>
  <c r="CE22" i="8"/>
  <c r="CQ21" i="8"/>
  <c r="CE21" i="8"/>
  <c r="CQ20" i="8"/>
  <c r="CE20" i="8"/>
  <c r="CQ19" i="8"/>
  <c r="CE19" i="8"/>
  <c r="CQ18" i="8"/>
  <c r="CE18" i="8"/>
  <c r="CQ17" i="8"/>
  <c r="CE17" i="8"/>
  <c r="CQ16" i="8"/>
  <c r="CE16" i="8"/>
  <c r="CQ15" i="8"/>
  <c r="CE15" i="8"/>
  <c r="CQ14" i="8"/>
  <c r="CE14" i="8"/>
  <c r="CQ13" i="8"/>
  <c r="CE13" i="8"/>
  <c r="CQ12" i="8"/>
  <c r="CE12" i="8"/>
  <c r="CQ11" i="8"/>
  <c r="CE11" i="8"/>
  <c r="CQ10" i="8"/>
  <c r="CE10" i="8"/>
  <c r="DB9" i="8"/>
  <c r="DA9" i="8"/>
  <c r="CZ9" i="8"/>
  <c r="CY9" i="8"/>
  <c r="CX9" i="8"/>
  <c r="CW9" i="8"/>
  <c r="CV9" i="8"/>
  <c r="CU9" i="8"/>
  <c r="CT9" i="8"/>
  <c r="CS9" i="8"/>
  <c r="CR9" i="8"/>
  <c r="CP9" i="8"/>
  <c r="CO9" i="8"/>
  <c r="CN9" i="8"/>
  <c r="CM9" i="8"/>
  <c r="CL9" i="8"/>
  <c r="CK9" i="8"/>
  <c r="CJ9" i="8"/>
  <c r="CI9" i="8"/>
  <c r="CH9" i="8"/>
  <c r="CG9" i="8"/>
  <c r="CF9" i="8"/>
  <c r="T27" i="13" l="1"/>
  <c r="O116" i="12"/>
  <c r="O125" i="12" s="1"/>
  <c r="CQ9" i="8"/>
  <c r="CE9" i="8"/>
  <c r="R69" i="11"/>
  <c r="R73" i="11" s="1"/>
  <c r="I73" i="11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BI7" i="10"/>
  <c r="BJ7" i="10"/>
  <c r="BK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AD7" i="10"/>
  <c r="AE7" i="10"/>
  <c r="AF7" i="10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10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N30" i="3" l="1"/>
  <c r="N29" i="3"/>
  <c r="BA47" i="9" l="1"/>
  <c r="BA46" i="9"/>
  <c r="BA45" i="9"/>
  <c r="BA44" i="9"/>
  <c r="BA43" i="9"/>
  <c r="BA42" i="9"/>
  <c r="BA41" i="9"/>
  <c r="BA40" i="9"/>
  <c r="BA39" i="9"/>
  <c r="BA38" i="9"/>
  <c r="BA37" i="9"/>
  <c r="BA36" i="9"/>
  <c r="BA35" i="9"/>
  <c r="BA34" i="9"/>
  <c r="BA33" i="9"/>
  <c r="BA32" i="9"/>
  <c r="BA31" i="9"/>
  <c r="BA30" i="9"/>
  <c r="BA29" i="9"/>
  <c r="BA28" i="9"/>
  <c r="BA27" i="9"/>
  <c r="BA26" i="9"/>
  <c r="BA25" i="9"/>
  <c r="BA24" i="9"/>
  <c r="BA23" i="9"/>
  <c r="BA22" i="9"/>
  <c r="BA21" i="9"/>
  <c r="BA20" i="9"/>
  <c r="BA19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M9" i="9"/>
  <c r="AF47" i="9"/>
  <c r="AF46" i="9"/>
  <c r="AF45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U30" i="3"/>
  <c r="U31" i="3"/>
  <c r="U29" i="3"/>
  <c r="U53" i="3"/>
  <c r="W31" i="3"/>
  <c r="T31" i="3"/>
  <c r="S31" i="3"/>
  <c r="R31" i="3"/>
  <c r="Q31" i="3"/>
  <c r="I31" i="3"/>
  <c r="H31" i="3"/>
  <c r="G31" i="3"/>
  <c r="F31" i="3"/>
  <c r="E31" i="3"/>
  <c r="W30" i="3"/>
  <c r="T30" i="3"/>
  <c r="S30" i="3"/>
  <c r="R30" i="3"/>
  <c r="Q30" i="3"/>
  <c r="P30" i="3"/>
  <c r="O30" i="3"/>
  <c r="M30" i="3"/>
  <c r="L30" i="3"/>
  <c r="I30" i="3"/>
  <c r="H30" i="3"/>
  <c r="G30" i="3"/>
  <c r="F30" i="3"/>
  <c r="E30" i="3"/>
  <c r="D30" i="3"/>
  <c r="W29" i="3"/>
  <c r="V29" i="3"/>
  <c r="T29" i="3"/>
  <c r="S29" i="3"/>
  <c r="R29" i="3"/>
  <c r="Q29" i="3"/>
  <c r="P29" i="3"/>
  <c r="O29" i="3"/>
  <c r="M29" i="3"/>
  <c r="L29" i="3"/>
  <c r="K29" i="3"/>
  <c r="J29" i="3"/>
  <c r="I29" i="3"/>
  <c r="H29" i="3"/>
  <c r="G29" i="3"/>
  <c r="F29" i="3"/>
  <c r="E29" i="3"/>
  <c r="D29" i="3"/>
  <c r="C27" i="4" l="1"/>
  <c r="E17" i="4"/>
  <c r="F17" i="4"/>
  <c r="P17" i="4"/>
  <c r="E18" i="4"/>
  <c r="F18" i="4"/>
  <c r="P18" i="4"/>
  <c r="E19" i="4"/>
  <c r="F19" i="4"/>
  <c r="P19" i="4"/>
  <c r="J10" i="3"/>
  <c r="J9" i="3"/>
  <c r="K9" i="3" s="1"/>
  <c r="J8" i="3"/>
  <c r="K8" i="3" s="1"/>
  <c r="L19" i="4" l="1"/>
  <c r="L17" i="4"/>
  <c r="L18" i="4"/>
  <c r="S16" i="9"/>
  <c r="T16" i="9"/>
  <c r="U16" i="9"/>
  <c r="V16" i="9"/>
  <c r="W16" i="9"/>
  <c r="X16" i="9"/>
  <c r="Z16" i="9"/>
  <c r="AA16" i="9"/>
  <c r="BC16" i="9" s="1"/>
  <c r="AB16" i="9"/>
  <c r="BD16" i="9" s="1"/>
  <c r="AC16" i="9"/>
  <c r="AD16" i="9"/>
  <c r="BF16" i="9" s="1"/>
  <c r="AE16" i="9"/>
  <c r="Y16" i="9" s="1"/>
  <c r="S17" i="9"/>
  <c r="T17" i="9"/>
  <c r="U17" i="9"/>
  <c r="V17" i="9"/>
  <c r="W17" i="9"/>
  <c r="X17" i="9"/>
  <c r="Z17" i="9"/>
  <c r="AA17" i="9"/>
  <c r="AB17" i="9"/>
  <c r="AC17" i="9"/>
  <c r="AD17" i="9"/>
  <c r="AE17" i="9"/>
  <c r="S18" i="9"/>
  <c r="T18" i="9"/>
  <c r="R18" i="9" s="1"/>
  <c r="U18" i="9"/>
  <c r="V18" i="9"/>
  <c r="W18" i="9"/>
  <c r="X18" i="9"/>
  <c r="Z18" i="9"/>
  <c r="AA18" i="9"/>
  <c r="Y18" i="9" s="1"/>
  <c r="AB18" i="9"/>
  <c r="AC18" i="9"/>
  <c r="AD18" i="9"/>
  <c r="AE18" i="9"/>
  <c r="S19" i="9"/>
  <c r="T19" i="9"/>
  <c r="U19" i="9"/>
  <c r="V19" i="9"/>
  <c r="W19" i="9"/>
  <c r="X19" i="9"/>
  <c r="Z19" i="9"/>
  <c r="AA19" i="9"/>
  <c r="AB19" i="9"/>
  <c r="AC19" i="9"/>
  <c r="AD19" i="9"/>
  <c r="AE19" i="9"/>
  <c r="S20" i="9"/>
  <c r="T20" i="9"/>
  <c r="U20" i="9"/>
  <c r="V20" i="9"/>
  <c r="W20" i="9"/>
  <c r="X20" i="9"/>
  <c r="Z20" i="9"/>
  <c r="AA20" i="9"/>
  <c r="AB20" i="9"/>
  <c r="AC20" i="9"/>
  <c r="AD20" i="9"/>
  <c r="AE20" i="9"/>
  <c r="S21" i="9"/>
  <c r="T21" i="9"/>
  <c r="U21" i="9"/>
  <c r="V21" i="9"/>
  <c r="W21" i="9"/>
  <c r="X21" i="9"/>
  <c r="Z21" i="9"/>
  <c r="AA21" i="9"/>
  <c r="AB21" i="9"/>
  <c r="AC21" i="9"/>
  <c r="AD21" i="9"/>
  <c r="AE21" i="9"/>
  <c r="S22" i="9"/>
  <c r="T22" i="9"/>
  <c r="U22" i="9"/>
  <c r="V22" i="9"/>
  <c r="W22" i="9"/>
  <c r="X22" i="9"/>
  <c r="Z22" i="9"/>
  <c r="AA22" i="9"/>
  <c r="AB22" i="9"/>
  <c r="AC22" i="9"/>
  <c r="AD22" i="9"/>
  <c r="AE22" i="9"/>
  <c r="S23" i="9"/>
  <c r="T23" i="9"/>
  <c r="U23" i="9"/>
  <c r="V23" i="9"/>
  <c r="W23" i="9"/>
  <c r="X23" i="9"/>
  <c r="Z23" i="9"/>
  <c r="AA23" i="9"/>
  <c r="AB23" i="9"/>
  <c r="AC23" i="9"/>
  <c r="AD23" i="9"/>
  <c r="AE23" i="9"/>
  <c r="S24" i="9"/>
  <c r="T24" i="9"/>
  <c r="U24" i="9"/>
  <c r="V24" i="9"/>
  <c r="W24" i="9"/>
  <c r="X24" i="9"/>
  <c r="Z24" i="9"/>
  <c r="AA24" i="9"/>
  <c r="AB24" i="9"/>
  <c r="AC24" i="9"/>
  <c r="AD24" i="9"/>
  <c r="AE24" i="9"/>
  <c r="S25" i="9"/>
  <c r="T25" i="9"/>
  <c r="U25" i="9"/>
  <c r="V25" i="9"/>
  <c r="W25" i="9"/>
  <c r="X25" i="9"/>
  <c r="Z25" i="9"/>
  <c r="AA25" i="9"/>
  <c r="AB25" i="9"/>
  <c r="AC25" i="9"/>
  <c r="AD25" i="9"/>
  <c r="AE25" i="9"/>
  <c r="S26" i="9"/>
  <c r="T26" i="9"/>
  <c r="U26" i="9"/>
  <c r="V26" i="9"/>
  <c r="W26" i="9"/>
  <c r="X26" i="9"/>
  <c r="Z26" i="9"/>
  <c r="AA26" i="9"/>
  <c r="AB26" i="9"/>
  <c r="AC26" i="9"/>
  <c r="AD26" i="9"/>
  <c r="AE26" i="9"/>
  <c r="S27" i="9"/>
  <c r="T27" i="9"/>
  <c r="U27" i="9"/>
  <c r="V27" i="9"/>
  <c r="W27" i="9"/>
  <c r="X27" i="9"/>
  <c r="Z27" i="9"/>
  <c r="AA27" i="9"/>
  <c r="AB27" i="9"/>
  <c r="AC27" i="9"/>
  <c r="AD27" i="9"/>
  <c r="AE27" i="9"/>
  <c r="S28" i="9"/>
  <c r="T28" i="9"/>
  <c r="U28" i="9"/>
  <c r="V28" i="9"/>
  <c r="W28" i="9"/>
  <c r="X28" i="9"/>
  <c r="Z28" i="9"/>
  <c r="AA28" i="9"/>
  <c r="AB28" i="9"/>
  <c r="AC28" i="9"/>
  <c r="AD28" i="9"/>
  <c r="AE28" i="9"/>
  <c r="S29" i="9"/>
  <c r="T29" i="9"/>
  <c r="U29" i="9"/>
  <c r="V29" i="9"/>
  <c r="W29" i="9"/>
  <c r="X29" i="9"/>
  <c r="Z29" i="9"/>
  <c r="AA29" i="9"/>
  <c r="AB29" i="9"/>
  <c r="AC29" i="9"/>
  <c r="AD29" i="9"/>
  <c r="AE29" i="9"/>
  <c r="S30" i="9"/>
  <c r="T30" i="9"/>
  <c r="U30" i="9"/>
  <c r="V30" i="9"/>
  <c r="W30" i="9"/>
  <c r="X30" i="9"/>
  <c r="Z30" i="9"/>
  <c r="AA30" i="9"/>
  <c r="AB30" i="9"/>
  <c r="AC30" i="9"/>
  <c r="AD30" i="9"/>
  <c r="AE30" i="9"/>
  <c r="AR14" i="7"/>
  <c r="AZ14" i="7"/>
  <c r="AR15" i="7"/>
  <c r="AZ15" i="7"/>
  <c r="AR16" i="7"/>
  <c r="AZ16" i="7"/>
  <c r="AR17" i="7"/>
  <c r="AZ17" i="7"/>
  <c r="AR18" i="7"/>
  <c r="AZ18" i="7"/>
  <c r="AR19" i="7"/>
  <c r="AZ19" i="7"/>
  <c r="AR20" i="7"/>
  <c r="AZ20" i="7"/>
  <c r="AR21" i="7"/>
  <c r="AZ21" i="7"/>
  <c r="AR22" i="7"/>
  <c r="AZ22" i="7"/>
  <c r="AR23" i="7"/>
  <c r="AZ23" i="7"/>
  <c r="AR24" i="7"/>
  <c r="AZ24" i="7"/>
  <c r="AR25" i="7"/>
  <c r="AZ25" i="7"/>
  <c r="AR26" i="7"/>
  <c r="AZ26" i="7"/>
  <c r="AR27" i="7"/>
  <c r="AZ27" i="7"/>
  <c r="AR28" i="7"/>
  <c r="AZ28" i="7"/>
  <c r="AR29" i="7"/>
  <c r="AZ29" i="7"/>
  <c r="U14" i="7"/>
  <c r="V14" i="7"/>
  <c r="W14" i="7"/>
  <c r="X14" i="7"/>
  <c r="Y14" i="7"/>
  <c r="Z14" i="7"/>
  <c r="AA14" i="7"/>
  <c r="AC14" i="7"/>
  <c r="AD14" i="7"/>
  <c r="BJ14" i="7" s="1"/>
  <c r="AE14" i="7"/>
  <c r="BK14" i="7" s="1"/>
  <c r="AF14" i="7"/>
  <c r="AG14" i="7"/>
  <c r="AH14" i="7"/>
  <c r="BN14" i="7" s="1"/>
  <c r="AI14" i="7"/>
  <c r="AJ14" i="7"/>
  <c r="U15" i="7"/>
  <c r="V15" i="7"/>
  <c r="W15" i="7"/>
  <c r="X15" i="7"/>
  <c r="Y15" i="7"/>
  <c r="Z15" i="7"/>
  <c r="AA15" i="7"/>
  <c r="AC15" i="7"/>
  <c r="AD15" i="7"/>
  <c r="AE15" i="7"/>
  <c r="BK15" i="7" s="1"/>
  <c r="AF15" i="7"/>
  <c r="AG15" i="7"/>
  <c r="AH15" i="7"/>
  <c r="BN15" i="7" s="1"/>
  <c r="AI15" i="7"/>
  <c r="AJ15" i="7"/>
  <c r="U16" i="7"/>
  <c r="V16" i="7"/>
  <c r="W16" i="7"/>
  <c r="X16" i="7"/>
  <c r="Y16" i="7"/>
  <c r="Z16" i="7"/>
  <c r="AA16" i="7"/>
  <c r="AC16" i="7"/>
  <c r="AD16" i="7"/>
  <c r="BJ16" i="7" s="1"/>
  <c r="AE16" i="7"/>
  <c r="AF16" i="7"/>
  <c r="AG16" i="7"/>
  <c r="AH16" i="7"/>
  <c r="AI16" i="7"/>
  <c r="AJ16" i="7"/>
  <c r="U17" i="7"/>
  <c r="V17" i="7"/>
  <c r="W17" i="7"/>
  <c r="X17" i="7"/>
  <c r="Y17" i="7"/>
  <c r="Z17" i="7"/>
  <c r="AA17" i="7"/>
  <c r="AC17" i="7"/>
  <c r="BI17" i="7" s="1"/>
  <c r="AD17" i="7"/>
  <c r="AE17" i="7"/>
  <c r="BK17" i="7" s="1"/>
  <c r="AF17" i="7"/>
  <c r="BL17" i="7" s="1"/>
  <c r="AG17" i="7"/>
  <c r="AH17" i="7"/>
  <c r="BN17" i="7" s="1"/>
  <c r="AI17" i="7"/>
  <c r="AJ17" i="7"/>
  <c r="U18" i="7"/>
  <c r="V18" i="7"/>
  <c r="W18" i="7"/>
  <c r="X18" i="7"/>
  <c r="Y18" i="7"/>
  <c r="Z18" i="7"/>
  <c r="AA18" i="7"/>
  <c r="AC18" i="7"/>
  <c r="AD18" i="7"/>
  <c r="BJ18" i="7" s="1"/>
  <c r="AE18" i="7"/>
  <c r="AF18" i="7"/>
  <c r="BL18" i="7" s="1"/>
  <c r="AG18" i="7"/>
  <c r="AH18" i="7"/>
  <c r="BN18" i="7" s="1"/>
  <c r="AI18" i="7"/>
  <c r="AJ18" i="7"/>
  <c r="U19" i="7"/>
  <c r="V19" i="7"/>
  <c r="W19" i="7"/>
  <c r="X19" i="7"/>
  <c r="Y19" i="7"/>
  <c r="Z19" i="7"/>
  <c r="AA19" i="7"/>
  <c r="AC19" i="7"/>
  <c r="BI19" i="7" s="1"/>
  <c r="AD19" i="7"/>
  <c r="AE19" i="7"/>
  <c r="BK19" i="7" s="1"/>
  <c r="AF19" i="7"/>
  <c r="AG19" i="7"/>
  <c r="BM19" i="7" s="1"/>
  <c r="AH19" i="7"/>
  <c r="AI19" i="7"/>
  <c r="BO19" i="7" s="1"/>
  <c r="AJ19" i="7"/>
  <c r="U20" i="7"/>
  <c r="V20" i="7"/>
  <c r="W20" i="7"/>
  <c r="X20" i="7"/>
  <c r="Y20" i="7"/>
  <c r="Z20" i="7"/>
  <c r="AA20" i="7"/>
  <c r="AC20" i="7"/>
  <c r="AD20" i="7"/>
  <c r="BJ20" i="7" s="1"/>
  <c r="AE20" i="7"/>
  <c r="AF20" i="7"/>
  <c r="BL20" i="7" s="1"/>
  <c r="AG20" i="7"/>
  <c r="AH20" i="7"/>
  <c r="BN20" i="7" s="1"/>
  <c r="AI20" i="7"/>
  <c r="AJ20" i="7"/>
  <c r="U21" i="7"/>
  <c r="V21" i="7"/>
  <c r="W21" i="7"/>
  <c r="X21" i="7"/>
  <c r="Y21" i="7"/>
  <c r="Z21" i="7"/>
  <c r="AA21" i="7"/>
  <c r="AC21" i="7"/>
  <c r="BI21" i="7" s="1"/>
  <c r="AD21" i="7"/>
  <c r="AE21" i="7"/>
  <c r="BK21" i="7" s="1"/>
  <c r="AF21" i="7"/>
  <c r="AG21" i="7"/>
  <c r="BM21" i="7" s="1"/>
  <c r="AH21" i="7"/>
  <c r="AI21" i="7"/>
  <c r="BO21" i="7" s="1"/>
  <c r="AJ21" i="7"/>
  <c r="U22" i="7"/>
  <c r="V22" i="7"/>
  <c r="W22" i="7"/>
  <c r="X22" i="7"/>
  <c r="Y22" i="7"/>
  <c r="Z22" i="7"/>
  <c r="AA22" i="7"/>
  <c r="AC22" i="7"/>
  <c r="AD22" i="7"/>
  <c r="BJ22" i="7" s="1"/>
  <c r="AE22" i="7"/>
  <c r="AF22" i="7"/>
  <c r="BL22" i="7" s="1"/>
  <c r="AG22" i="7"/>
  <c r="AH22" i="7"/>
  <c r="BN22" i="7" s="1"/>
  <c r="AI22" i="7"/>
  <c r="AJ22" i="7"/>
  <c r="U23" i="7"/>
  <c r="V23" i="7"/>
  <c r="W23" i="7"/>
  <c r="X23" i="7"/>
  <c r="Y23" i="7"/>
  <c r="Z23" i="7"/>
  <c r="AA23" i="7"/>
  <c r="AC23" i="7"/>
  <c r="BI23" i="7" s="1"/>
  <c r="AD23" i="7"/>
  <c r="AE23" i="7"/>
  <c r="BK23" i="7" s="1"/>
  <c r="AF23" i="7"/>
  <c r="AG23" i="7"/>
  <c r="BM23" i="7" s="1"/>
  <c r="AH23" i="7"/>
  <c r="AI23" i="7"/>
  <c r="BO23" i="7" s="1"/>
  <c r="AJ23" i="7"/>
  <c r="U24" i="7"/>
  <c r="V24" i="7"/>
  <c r="W24" i="7"/>
  <c r="X24" i="7"/>
  <c r="Y24" i="7"/>
  <c r="Z24" i="7"/>
  <c r="AA24" i="7"/>
  <c r="AC24" i="7"/>
  <c r="AD24" i="7"/>
  <c r="BJ24" i="7" s="1"/>
  <c r="AE24" i="7"/>
  <c r="AF24" i="7"/>
  <c r="BL24" i="7" s="1"/>
  <c r="AG24" i="7"/>
  <c r="AH24" i="7"/>
  <c r="BN24" i="7" s="1"/>
  <c r="AI24" i="7"/>
  <c r="AJ24" i="7"/>
  <c r="U25" i="7"/>
  <c r="V25" i="7"/>
  <c r="W25" i="7"/>
  <c r="X25" i="7"/>
  <c r="Y25" i="7"/>
  <c r="Z25" i="7"/>
  <c r="AA25" i="7"/>
  <c r="AC25" i="7"/>
  <c r="BI25" i="7" s="1"/>
  <c r="AD25" i="7"/>
  <c r="AE25" i="7"/>
  <c r="BK25" i="7" s="1"/>
  <c r="AF25" i="7"/>
  <c r="AG25" i="7"/>
  <c r="BM25" i="7" s="1"/>
  <c r="AH25" i="7"/>
  <c r="AI25" i="7"/>
  <c r="BO25" i="7" s="1"/>
  <c r="AJ25" i="7"/>
  <c r="U26" i="7"/>
  <c r="V26" i="7"/>
  <c r="W26" i="7"/>
  <c r="X26" i="7"/>
  <c r="Y26" i="7"/>
  <c r="Z26" i="7"/>
  <c r="AA26" i="7"/>
  <c r="AC26" i="7"/>
  <c r="AD26" i="7"/>
  <c r="BJ26" i="7" s="1"/>
  <c r="AE26" i="7"/>
  <c r="AF26" i="7"/>
  <c r="BL26" i="7" s="1"/>
  <c r="AG26" i="7"/>
  <c r="AH26" i="7"/>
  <c r="BN26" i="7" s="1"/>
  <c r="AI26" i="7"/>
  <c r="AJ26" i="7"/>
  <c r="U27" i="7"/>
  <c r="V27" i="7"/>
  <c r="W27" i="7"/>
  <c r="X27" i="7"/>
  <c r="Y27" i="7"/>
  <c r="Z27" i="7"/>
  <c r="AA27" i="7"/>
  <c r="AC27" i="7"/>
  <c r="BI27" i="7" s="1"/>
  <c r="AD27" i="7"/>
  <c r="AE27" i="7"/>
  <c r="BK27" i="7" s="1"/>
  <c r="AF27" i="7"/>
  <c r="AG27" i="7"/>
  <c r="BM27" i="7" s="1"/>
  <c r="AH27" i="7"/>
  <c r="AI27" i="7"/>
  <c r="BO27" i="7" s="1"/>
  <c r="AJ27" i="7"/>
  <c r="U28" i="7"/>
  <c r="V28" i="7"/>
  <c r="W28" i="7"/>
  <c r="X28" i="7"/>
  <c r="Y28" i="7"/>
  <c r="Z28" i="7"/>
  <c r="AA28" i="7"/>
  <c r="AC28" i="7"/>
  <c r="AD28" i="7"/>
  <c r="BJ28" i="7" s="1"/>
  <c r="AE28" i="7"/>
  <c r="AF28" i="7"/>
  <c r="BL28" i="7" s="1"/>
  <c r="AG28" i="7"/>
  <c r="AH28" i="7"/>
  <c r="BN28" i="7" s="1"/>
  <c r="AI28" i="7"/>
  <c r="AJ28" i="7"/>
  <c r="U29" i="7"/>
  <c r="V29" i="7"/>
  <c r="W29" i="7"/>
  <c r="X29" i="7"/>
  <c r="Y29" i="7"/>
  <c r="Z29" i="7"/>
  <c r="AA29" i="7"/>
  <c r="AC29" i="7"/>
  <c r="BI29" i="7" s="1"/>
  <c r="AD29" i="7"/>
  <c r="AE29" i="7"/>
  <c r="BK29" i="7" s="1"/>
  <c r="AF29" i="7"/>
  <c r="AG29" i="7"/>
  <c r="BM29" i="7" s="1"/>
  <c r="AH29" i="7"/>
  <c r="AI29" i="7"/>
  <c r="BO29" i="7" s="1"/>
  <c r="AJ29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BO14" i="7" l="1"/>
  <c r="BO17" i="7"/>
  <c r="BM17" i="7"/>
  <c r="BM14" i="7"/>
  <c r="BM15" i="7"/>
  <c r="BN16" i="7"/>
  <c r="BI15" i="7"/>
  <c r="BL16" i="7"/>
  <c r="BL14" i="7"/>
  <c r="BL15" i="7"/>
  <c r="R16" i="9"/>
  <c r="R17" i="9"/>
  <c r="BJ15" i="7"/>
  <c r="BO15" i="7"/>
  <c r="Y17" i="9"/>
  <c r="BB16" i="9"/>
  <c r="BG16" i="9"/>
  <c r="BA16" i="9" s="1"/>
  <c r="BE16" i="9"/>
  <c r="BB17" i="9"/>
  <c r="BF17" i="9"/>
  <c r="BD29" i="9"/>
  <c r="BD27" i="9"/>
  <c r="BD25" i="9"/>
  <c r="BF23" i="9"/>
  <c r="BD23" i="9"/>
  <c r="BC23" i="9"/>
  <c r="BF21" i="9"/>
  <c r="BD21" i="9"/>
  <c r="BC21" i="9"/>
  <c r="BF19" i="9"/>
  <c r="BD19" i="9"/>
  <c r="BC19" i="9"/>
  <c r="BD30" i="9"/>
  <c r="BD28" i="9"/>
  <c r="BD26" i="9"/>
  <c r="BC26" i="9"/>
  <c r="BF24" i="9"/>
  <c r="BD24" i="9"/>
  <c r="BC24" i="9"/>
  <c r="BF22" i="9"/>
  <c r="BD22" i="9"/>
  <c r="BC22" i="9"/>
  <c r="BF20" i="9"/>
  <c r="BD20" i="9"/>
  <c r="BC20" i="9"/>
  <c r="BF18" i="9"/>
  <c r="BD18" i="9"/>
  <c r="BC18" i="9"/>
  <c r="BA18" i="9" s="1"/>
  <c r="BG17" i="9"/>
  <c r="BE17" i="9"/>
  <c r="BD17" i="9"/>
  <c r="BC17" i="9"/>
  <c r="BF30" i="9"/>
  <c r="BC30" i="9"/>
  <c r="BF29" i="9"/>
  <c r="BF28" i="9"/>
  <c r="BC28" i="9"/>
  <c r="BF27" i="9"/>
  <c r="BF26" i="9"/>
  <c r="BF25" i="9"/>
  <c r="BJ17" i="7"/>
  <c r="AB27" i="7"/>
  <c r="BN29" i="7"/>
  <c r="BL29" i="7"/>
  <c r="BO28" i="7"/>
  <c r="BM28" i="7"/>
  <c r="BK28" i="7"/>
  <c r="BN27" i="7"/>
  <c r="BL27" i="7"/>
  <c r="BO26" i="7"/>
  <c r="BM26" i="7"/>
  <c r="BK26" i="7"/>
  <c r="BN25" i="7"/>
  <c r="BL25" i="7"/>
  <c r="BO24" i="7"/>
  <c r="BM24" i="7"/>
  <c r="BK24" i="7"/>
  <c r="BN23" i="7"/>
  <c r="BL23" i="7"/>
  <c r="BO22" i="7"/>
  <c r="BM22" i="7"/>
  <c r="BK22" i="7"/>
  <c r="BN21" i="7"/>
  <c r="BL21" i="7"/>
  <c r="BO20" i="7"/>
  <c r="BM20" i="7"/>
  <c r="BK20" i="7"/>
  <c r="BN19" i="7"/>
  <c r="BL19" i="7"/>
  <c r="BO18" i="7"/>
  <c r="BM18" i="7"/>
  <c r="BK18" i="7"/>
  <c r="T17" i="7"/>
  <c r="BO16" i="7"/>
  <c r="BM16" i="7"/>
  <c r="BK16" i="7"/>
  <c r="T15" i="7"/>
  <c r="T29" i="7"/>
  <c r="T28" i="7"/>
  <c r="T27" i="7"/>
  <c r="T26" i="7"/>
  <c r="T25" i="7"/>
  <c r="T24" i="7"/>
  <c r="T23" i="7"/>
  <c r="T22" i="7"/>
  <c r="T21" i="7"/>
  <c r="T20" i="7"/>
  <c r="T19" i="7"/>
  <c r="T18" i="7"/>
  <c r="T16" i="7"/>
  <c r="T14" i="7"/>
  <c r="BG30" i="9"/>
  <c r="BE30" i="9"/>
  <c r="BB30" i="9"/>
  <c r="BG29" i="9"/>
  <c r="BE29" i="9"/>
  <c r="BB29" i="9"/>
  <c r="BG28" i="9"/>
  <c r="BE28" i="9"/>
  <c r="BB28" i="9"/>
  <c r="BG27" i="9"/>
  <c r="BE27" i="9"/>
  <c r="BB27" i="9"/>
  <c r="BG26" i="9"/>
  <c r="BE26" i="9"/>
  <c r="BB26" i="9"/>
  <c r="BG25" i="9"/>
  <c r="BE25" i="9"/>
  <c r="BB25" i="9"/>
  <c r="BG24" i="9"/>
  <c r="BE24" i="9"/>
  <c r="BB24" i="9"/>
  <c r="BG23" i="9"/>
  <c r="BE23" i="9"/>
  <c r="BB23" i="9"/>
  <c r="BG22" i="9"/>
  <c r="BE22" i="9"/>
  <c r="BB22" i="9"/>
  <c r="BG21" i="9"/>
  <c r="BE21" i="9"/>
  <c r="BB21" i="9"/>
  <c r="BG20" i="9"/>
  <c r="BE20" i="9"/>
  <c r="BB20" i="9"/>
  <c r="BG19" i="9"/>
  <c r="BE19" i="9"/>
  <c r="BB19" i="9"/>
  <c r="BG18" i="9"/>
  <c r="BE18" i="9"/>
  <c r="BB18" i="9"/>
  <c r="BC29" i="9"/>
  <c r="BC27" i="9"/>
  <c r="BC25" i="9"/>
  <c r="BH17" i="7"/>
  <c r="AB28" i="7"/>
  <c r="AB26" i="7"/>
  <c r="AB25" i="7"/>
  <c r="AB24" i="7"/>
  <c r="AB23" i="7"/>
  <c r="AB22" i="7"/>
  <c r="AB21" i="7"/>
  <c r="AB20" i="7"/>
  <c r="AB19" i="7"/>
  <c r="AB18" i="7"/>
  <c r="AB16" i="7"/>
  <c r="AB14" i="7"/>
  <c r="BI28" i="7"/>
  <c r="BH28" i="7" s="1"/>
  <c r="BI26" i="7"/>
  <c r="BH26" i="7" s="1"/>
  <c r="BI24" i="7"/>
  <c r="BH24" i="7" s="1"/>
  <c r="BI22" i="7"/>
  <c r="BH22" i="7" s="1"/>
  <c r="BI20" i="7"/>
  <c r="BH20" i="7" s="1"/>
  <c r="BI18" i="7"/>
  <c r="BI16" i="7"/>
  <c r="BI14" i="7"/>
  <c r="BH14" i="7" s="1"/>
  <c r="AB29" i="7"/>
  <c r="AB17" i="7"/>
  <c r="AB15" i="7"/>
  <c r="BJ29" i="7"/>
  <c r="BH29" i="7" s="1"/>
  <c r="BJ27" i="7"/>
  <c r="BH27" i="7" s="1"/>
  <c r="BJ25" i="7"/>
  <c r="BH25" i="7" s="1"/>
  <c r="BJ23" i="7"/>
  <c r="BH23" i="7" s="1"/>
  <c r="BJ21" i="7"/>
  <c r="BH21" i="7" s="1"/>
  <c r="BJ19" i="7"/>
  <c r="BH19" i="7" s="1"/>
  <c r="BH18" i="7" l="1"/>
  <c r="BH15" i="7"/>
  <c r="BH16" i="7"/>
  <c r="BA17" i="9"/>
  <c r="BL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G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D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P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Q9" i="8" l="1"/>
  <c r="AH7" i="10"/>
  <c r="C7" i="10"/>
  <c r="C9" i="8"/>
  <c r="J11" i="3"/>
  <c r="P34" i="3" l="1"/>
  <c r="J34" i="3"/>
  <c r="J37" i="3"/>
  <c r="K37" i="3" s="1"/>
  <c r="J40" i="3"/>
  <c r="K40" i="3" s="1"/>
  <c r="J43" i="3"/>
  <c r="K43" i="3" s="1"/>
  <c r="J46" i="3"/>
  <c r="K46" i="3" s="1"/>
  <c r="J49" i="3"/>
  <c r="K49" i="3" s="1"/>
  <c r="J52" i="3"/>
  <c r="J55" i="3" l="1"/>
  <c r="J28" i="3"/>
  <c r="J25" i="3"/>
  <c r="J19" i="3"/>
  <c r="G53" i="3"/>
  <c r="H53" i="3"/>
  <c r="G54" i="3"/>
  <c r="H54" i="3"/>
  <c r="G55" i="3"/>
  <c r="H55" i="3"/>
  <c r="J51" i="3"/>
  <c r="K51" i="3" s="1"/>
  <c r="J50" i="3"/>
  <c r="K50" i="3" s="1"/>
  <c r="J48" i="3"/>
  <c r="K48" i="3" s="1"/>
  <c r="J47" i="3"/>
  <c r="K47" i="3" s="1"/>
  <c r="J45" i="3"/>
  <c r="K45" i="3" s="1"/>
  <c r="J44" i="3"/>
  <c r="K44" i="3" s="1"/>
  <c r="J42" i="3"/>
  <c r="K42" i="3" s="1"/>
  <c r="J41" i="3"/>
  <c r="K41" i="3" s="1"/>
  <c r="J39" i="3"/>
  <c r="K39" i="3" s="1"/>
  <c r="J38" i="3"/>
  <c r="K38" i="3" s="1"/>
  <c r="J36" i="3"/>
  <c r="K36" i="3" s="1"/>
  <c r="J35" i="3"/>
  <c r="K35" i="3" s="1"/>
  <c r="J33" i="3"/>
  <c r="K33" i="3" s="1"/>
  <c r="J32" i="3"/>
  <c r="K32" i="3" s="1"/>
  <c r="J17" i="3"/>
  <c r="K17" i="3" s="1"/>
  <c r="K54" i="3" l="1"/>
  <c r="G58" i="3"/>
  <c r="G57" i="3"/>
  <c r="G56" i="3"/>
  <c r="K53" i="3"/>
  <c r="H58" i="3"/>
  <c r="H57" i="3"/>
  <c r="H56" i="3"/>
  <c r="T9" i="9" l="1"/>
  <c r="U9" i="9"/>
  <c r="V9" i="9"/>
  <c r="W9" i="9"/>
  <c r="X9" i="9"/>
  <c r="T10" i="9"/>
  <c r="U10" i="9"/>
  <c r="V10" i="9"/>
  <c r="W10" i="9"/>
  <c r="X10" i="9"/>
  <c r="T11" i="9"/>
  <c r="U11" i="9"/>
  <c r="V11" i="9"/>
  <c r="W11" i="9"/>
  <c r="X11" i="9"/>
  <c r="T12" i="9"/>
  <c r="U12" i="9"/>
  <c r="V12" i="9"/>
  <c r="W12" i="9"/>
  <c r="X12" i="9"/>
  <c r="T13" i="9"/>
  <c r="U13" i="9"/>
  <c r="V13" i="9"/>
  <c r="W13" i="9"/>
  <c r="X13" i="9"/>
  <c r="T14" i="9"/>
  <c r="U14" i="9"/>
  <c r="V14" i="9"/>
  <c r="W14" i="9"/>
  <c r="X14" i="9"/>
  <c r="T15" i="9"/>
  <c r="U15" i="9"/>
  <c r="V15" i="9"/>
  <c r="W15" i="9"/>
  <c r="X15" i="9"/>
  <c r="T31" i="9"/>
  <c r="U31" i="9"/>
  <c r="V31" i="9"/>
  <c r="W31" i="9"/>
  <c r="X31" i="9"/>
  <c r="T32" i="9"/>
  <c r="U32" i="9"/>
  <c r="V32" i="9"/>
  <c r="W32" i="9"/>
  <c r="X32" i="9"/>
  <c r="T33" i="9"/>
  <c r="U33" i="9"/>
  <c r="V33" i="9"/>
  <c r="W33" i="9"/>
  <c r="X33" i="9"/>
  <c r="T34" i="9"/>
  <c r="U34" i="9"/>
  <c r="V34" i="9"/>
  <c r="W34" i="9"/>
  <c r="X34" i="9"/>
  <c r="T35" i="9"/>
  <c r="U35" i="9"/>
  <c r="V35" i="9"/>
  <c r="W35" i="9"/>
  <c r="X35" i="9"/>
  <c r="T36" i="9"/>
  <c r="U36" i="9"/>
  <c r="V36" i="9"/>
  <c r="W36" i="9"/>
  <c r="X36" i="9"/>
  <c r="T37" i="9"/>
  <c r="U37" i="9"/>
  <c r="V37" i="9"/>
  <c r="W37" i="9"/>
  <c r="X37" i="9"/>
  <c r="T38" i="9"/>
  <c r="U38" i="9"/>
  <c r="V38" i="9"/>
  <c r="W38" i="9"/>
  <c r="X38" i="9"/>
  <c r="T39" i="9"/>
  <c r="U39" i="9"/>
  <c r="V39" i="9"/>
  <c r="W39" i="9"/>
  <c r="X39" i="9"/>
  <c r="T40" i="9"/>
  <c r="U40" i="9"/>
  <c r="V40" i="9"/>
  <c r="W40" i="9"/>
  <c r="X40" i="9"/>
  <c r="T41" i="9"/>
  <c r="U41" i="9"/>
  <c r="V41" i="9"/>
  <c r="W41" i="9"/>
  <c r="X41" i="9"/>
  <c r="T42" i="9"/>
  <c r="U42" i="9"/>
  <c r="V42" i="9"/>
  <c r="W42" i="9"/>
  <c r="X42" i="9"/>
  <c r="T43" i="9"/>
  <c r="U43" i="9"/>
  <c r="V43" i="9"/>
  <c r="W43" i="9"/>
  <c r="X43" i="9"/>
  <c r="T44" i="9"/>
  <c r="U44" i="9"/>
  <c r="V44" i="9"/>
  <c r="W44" i="9"/>
  <c r="X44" i="9"/>
  <c r="T45" i="9"/>
  <c r="U45" i="9"/>
  <c r="V45" i="9"/>
  <c r="W45" i="9"/>
  <c r="X45" i="9"/>
  <c r="T46" i="9"/>
  <c r="U46" i="9"/>
  <c r="V46" i="9"/>
  <c r="W46" i="9"/>
  <c r="X46" i="9"/>
  <c r="T47" i="9"/>
  <c r="U47" i="9"/>
  <c r="V47" i="9"/>
  <c r="W47" i="9"/>
  <c r="X47" i="9"/>
  <c r="S10" i="9"/>
  <c r="S11" i="9"/>
  <c r="S12" i="9"/>
  <c r="S13" i="9"/>
  <c r="R13" i="9" s="1"/>
  <c r="S14" i="9"/>
  <c r="S15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9" i="9"/>
  <c r="V9" i="7"/>
  <c r="W9" i="7"/>
  <c r="X9" i="7"/>
  <c r="Y9" i="7"/>
  <c r="Z9" i="7"/>
  <c r="AA9" i="7"/>
  <c r="V10" i="7"/>
  <c r="W10" i="7"/>
  <c r="X10" i="7"/>
  <c r="Y10" i="7"/>
  <c r="Z10" i="7"/>
  <c r="AA10" i="7"/>
  <c r="V11" i="7"/>
  <c r="W11" i="7"/>
  <c r="X11" i="7"/>
  <c r="Y11" i="7"/>
  <c r="Z11" i="7"/>
  <c r="AA11" i="7"/>
  <c r="V12" i="7"/>
  <c r="W12" i="7"/>
  <c r="X12" i="7"/>
  <c r="Y12" i="7"/>
  <c r="Z12" i="7"/>
  <c r="AA12" i="7"/>
  <c r="V13" i="7"/>
  <c r="W13" i="7"/>
  <c r="X13" i="7"/>
  <c r="Y13" i="7"/>
  <c r="Z13" i="7"/>
  <c r="AA13" i="7"/>
  <c r="V30" i="7"/>
  <c r="W30" i="7"/>
  <c r="X30" i="7"/>
  <c r="Y30" i="7"/>
  <c r="Z30" i="7"/>
  <c r="AA30" i="7"/>
  <c r="V31" i="7"/>
  <c r="W31" i="7"/>
  <c r="X31" i="7"/>
  <c r="Y31" i="7"/>
  <c r="Z31" i="7"/>
  <c r="AA31" i="7"/>
  <c r="V32" i="7"/>
  <c r="W32" i="7"/>
  <c r="X32" i="7"/>
  <c r="Y32" i="7"/>
  <c r="Z32" i="7"/>
  <c r="AA32" i="7"/>
  <c r="V33" i="7"/>
  <c r="W33" i="7"/>
  <c r="X33" i="7"/>
  <c r="Y33" i="7"/>
  <c r="Z33" i="7"/>
  <c r="AA33" i="7"/>
  <c r="V34" i="7"/>
  <c r="W34" i="7"/>
  <c r="X34" i="7"/>
  <c r="Y34" i="7"/>
  <c r="Z34" i="7"/>
  <c r="AA34" i="7"/>
  <c r="V35" i="7"/>
  <c r="W35" i="7"/>
  <c r="X35" i="7"/>
  <c r="Y35" i="7"/>
  <c r="Z35" i="7"/>
  <c r="AA35" i="7"/>
  <c r="V36" i="7"/>
  <c r="W36" i="7"/>
  <c r="X36" i="7"/>
  <c r="Y36" i="7"/>
  <c r="Z36" i="7"/>
  <c r="AA36" i="7"/>
  <c r="V37" i="7"/>
  <c r="W37" i="7"/>
  <c r="X37" i="7"/>
  <c r="Y37" i="7"/>
  <c r="Z37" i="7"/>
  <c r="AA37" i="7"/>
  <c r="V38" i="7"/>
  <c r="W38" i="7"/>
  <c r="X38" i="7"/>
  <c r="Y38" i="7"/>
  <c r="Z38" i="7"/>
  <c r="AA38" i="7"/>
  <c r="V39" i="7"/>
  <c r="W39" i="7"/>
  <c r="X39" i="7"/>
  <c r="Y39" i="7"/>
  <c r="Z39" i="7"/>
  <c r="AA39" i="7"/>
  <c r="V40" i="7"/>
  <c r="W40" i="7"/>
  <c r="X40" i="7"/>
  <c r="Y40" i="7"/>
  <c r="Z40" i="7"/>
  <c r="AA40" i="7"/>
  <c r="V41" i="7"/>
  <c r="W41" i="7"/>
  <c r="X41" i="7"/>
  <c r="Y41" i="7"/>
  <c r="Z41" i="7"/>
  <c r="AA41" i="7"/>
  <c r="V42" i="7"/>
  <c r="W42" i="7"/>
  <c r="X42" i="7"/>
  <c r="Y42" i="7"/>
  <c r="Z42" i="7"/>
  <c r="AA42" i="7"/>
  <c r="V43" i="7"/>
  <c r="W43" i="7"/>
  <c r="X43" i="7"/>
  <c r="Y43" i="7"/>
  <c r="Z43" i="7"/>
  <c r="AA43" i="7"/>
  <c r="V44" i="7"/>
  <c r="W44" i="7"/>
  <c r="X44" i="7"/>
  <c r="Y44" i="7"/>
  <c r="Z44" i="7"/>
  <c r="AA44" i="7"/>
  <c r="V45" i="7"/>
  <c r="W45" i="7"/>
  <c r="X45" i="7"/>
  <c r="Y45" i="7"/>
  <c r="Z45" i="7"/>
  <c r="AA45" i="7"/>
  <c r="V46" i="7"/>
  <c r="W46" i="7"/>
  <c r="X46" i="7"/>
  <c r="Y46" i="7"/>
  <c r="Z46" i="7"/>
  <c r="AA46" i="7"/>
  <c r="V47" i="7"/>
  <c r="W47" i="7"/>
  <c r="X47" i="7"/>
  <c r="Y47" i="7"/>
  <c r="Z47" i="7"/>
  <c r="AA47" i="7"/>
  <c r="V48" i="7"/>
  <c r="W48" i="7"/>
  <c r="X48" i="7"/>
  <c r="Y48" i="7"/>
  <c r="Z48" i="7"/>
  <c r="AA48" i="7"/>
  <c r="U10" i="7"/>
  <c r="U11" i="7"/>
  <c r="U12" i="7"/>
  <c r="U13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9" i="7"/>
  <c r="K11" i="3"/>
  <c r="J12" i="3"/>
  <c r="K12" i="3" s="1"/>
  <c r="J13" i="3"/>
  <c r="J31" i="3" s="1"/>
  <c r="J14" i="3"/>
  <c r="K14" i="3" s="1"/>
  <c r="J15" i="3"/>
  <c r="J16" i="3"/>
  <c r="K16" i="3" s="1"/>
  <c r="J18" i="3"/>
  <c r="K18" i="3" s="1"/>
  <c r="J20" i="3"/>
  <c r="K20" i="3" s="1"/>
  <c r="J21" i="3"/>
  <c r="K21" i="3" s="1"/>
  <c r="J22" i="3"/>
  <c r="K22" i="3" s="1"/>
  <c r="J23" i="3"/>
  <c r="K23" i="3" s="1"/>
  <c r="J24" i="3"/>
  <c r="K24" i="3" s="1"/>
  <c r="J26" i="3"/>
  <c r="K26" i="3" s="1"/>
  <c r="J27" i="3"/>
  <c r="K27" i="3" s="1"/>
  <c r="I53" i="3"/>
  <c r="I56" i="3" s="1"/>
  <c r="J53" i="3"/>
  <c r="I54" i="3"/>
  <c r="J54" i="3"/>
  <c r="I55" i="3"/>
  <c r="I58" i="3" s="1"/>
  <c r="R15" i="9" l="1"/>
  <c r="R11" i="9"/>
  <c r="R14" i="9"/>
  <c r="R10" i="9"/>
  <c r="R9" i="9"/>
  <c r="R12" i="9"/>
  <c r="K15" i="3"/>
  <c r="K30" i="3" s="1"/>
  <c r="J30" i="3"/>
  <c r="K57" i="3"/>
  <c r="K13" i="3"/>
  <c r="I57" i="3"/>
  <c r="J56" i="3"/>
  <c r="J57" i="3"/>
  <c r="J58" i="3"/>
  <c r="K56" i="3"/>
  <c r="V8" i="9"/>
  <c r="T9" i="7"/>
  <c r="AE47" i="9"/>
  <c r="AD47" i="9"/>
  <c r="BF47" i="9" s="1"/>
  <c r="AC47" i="9"/>
  <c r="AB47" i="9"/>
  <c r="BD47" i="9" s="1"/>
  <c r="AA47" i="9"/>
  <c r="BC47" i="9" s="1"/>
  <c r="Z47" i="9"/>
  <c r="AE46" i="9"/>
  <c r="BG46" i="9" s="1"/>
  <c r="AD46" i="9"/>
  <c r="BF46" i="9" s="1"/>
  <c r="AC46" i="9"/>
  <c r="BE46" i="9" s="1"/>
  <c r="AB46" i="9"/>
  <c r="BD46" i="9" s="1"/>
  <c r="AA46" i="9"/>
  <c r="BC46" i="9" s="1"/>
  <c r="Z46" i="9"/>
  <c r="AE45" i="9"/>
  <c r="BG45" i="9" s="1"/>
  <c r="AD45" i="9"/>
  <c r="BF45" i="9" s="1"/>
  <c r="AC45" i="9"/>
  <c r="BE45" i="9" s="1"/>
  <c r="AB45" i="9"/>
  <c r="BD45" i="9" s="1"/>
  <c r="AA45" i="9"/>
  <c r="BC45" i="9" s="1"/>
  <c r="Z45" i="9"/>
  <c r="AE44" i="9"/>
  <c r="AD44" i="9"/>
  <c r="BF44" i="9" s="1"/>
  <c r="AC44" i="9"/>
  <c r="AB44" i="9"/>
  <c r="BD44" i="9" s="1"/>
  <c r="AA44" i="9"/>
  <c r="BC44" i="9" s="1"/>
  <c r="Z44" i="9"/>
  <c r="BB44" i="9" s="1"/>
  <c r="AE43" i="9"/>
  <c r="AD43" i="9"/>
  <c r="BF43" i="9" s="1"/>
  <c r="AC43" i="9"/>
  <c r="AB43" i="9"/>
  <c r="BD43" i="9" s="1"/>
  <c r="AA43" i="9"/>
  <c r="BC43" i="9" s="1"/>
  <c r="Z43" i="9"/>
  <c r="AE42" i="9"/>
  <c r="BG42" i="9" s="1"/>
  <c r="AD42" i="9"/>
  <c r="AC42" i="9"/>
  <c r="BE42" i="9" s="1"/>
  <c r="AB42" i="9"/>
  <c r="BD42" i="9" s="1"/>
  <c r="AA42" i="9"/>
  <c r="BC42" i="9" s="1"/>
  <c r="Z42" i="9"/>
  <c r="BF42" i="9"/>
  <c r="AE41" i="9"/>
  <c r="AD41" i="9"/>
  <c r="BF41" i="9" s="1"/>
  <c r="AC41" i="9"/>
  <c r="AB41" i="9"/>
  <c r="BD41" i="9" s="1"/>
  <c r="AA41" i="9"/>
  <c r="BC41" i="9" s="1"/>
  <c r="Z41" i="9"/>
  <c r="AE40" i="9"/>
  <c r="BG40" i="9" s="1"/>
  <c r="AD40" i="9"/>
  <c r="AC40" i="9"/>
  <c r="BE40" i="9" s="1"/>
  <c r="AB40" i="9"/>
  <c r="BD40" i="9" s="1"/>
  <c r="AA40" i="9"/>
  <c r="BC40" i="9" s="1"/>
  <c r="Z40" i="9"/>
  <c r="BF40" i="9"/>
  <c r="AE39" i="9"/>
  <c r="BG39" i="9" s="1"/>
  <c r="AD39" i="9"/>
  <c r="BF39" i="9" s="1"/>
  <c r="AC39" i="9"/>
  <c r="AB39" i="9"/>
  <c r="BD39" i="9" s="1"/>
  <c r="AA39" i="9"/>
  <c r="BC39" i="9" s="1"/>
  <c r="Z39" i="9"/>
  <c r="BE39" i="9"/>
  <c r="BB39" i="9"/>
  <c r="AE38" i="9"/>
  <c r="AD38" i="9"/>
  <c r="BF38" i="9" s="1"/>
  <c r="AC38" i="9"/>
  <c r="AB38" i="9"/>
  <c r="BD38" i="9" s="1"/>
  <c r="AA38" i="9"/>
  <c r="BC38" i="9" s="1"/>
  <c r="Z38" i="9"/>
  <c r="AE37" i="9"/>
  <c r="AD37" i="9"/>
  <c r="BF37" i="9" s="1"/>
  <c r="AC37" i="9"/>
  <c r="AB37" i="9"/>
  <c r="BD37" i="9" s="1"/>
  <c r="AA37" i="9"/>
  <c r="BC37" i="9" s="1"/>
  <c r="Z37" i="9"/>
  <c r="AE36" i="9"/>
  <c r="AD36" i="9"/>
  <c r="BF36" i="9" s="1"/>
  <c r="AC36" i="9"/>
  <c r="BE36" i="9" s="1"/>
  <c r="AB36" i="9"/>
  <c r="BD36" i="9" s="1"/>
  <c r="AA36" i="9"/>
  <c r="BC36" i="9" s="1"/>
  <c r="Z36" i="9"/>
  <c r="BG36" i="9"/>
  <c r="BB36" i="9"/>
  <c r="AE35" i="9"/>
  <c r="BG35" i="9" s="1"/>
  <c r="AD35" i="9"/>
  <c r="AC35" i="9"/>
  <c r="BE35" i="9" s="1"/>
  <c r="AB35" i="9"/>
  <c r="BD35" i="9" s="1"/>
  <c r="AA35" i="9"/>
  <c r="BC35" i="9" s="1"/>
  <c r="Z35" i="9"/>
  <c r="BF35" i="9"/>
  <c r="AE34" i="9"/>
  <c r="AD34" i="9"/>
  <c r="BF34" i="9" s="1"/>
  <c r="AC34" i="9"/>
  <c r="AB34" i="9"/>
  <c r="BD34" i="9" s="1"/>
  <c r="AA34" i="9"/>
  <c r="BC34" i="9" s="1"/>
  <c r="Z34" i="9"/>
  <c r="BB34" i="9" s="1"/>
  <c r="AE33" i="9"/>
  <c r="BG33" i="9" s="1"/>
  <c r="AD33" i="9"/>
  <c r="AC33" i="9"/>
  <c r="BE33" i="9" s="1"/>
  <c r="AB33" i="9"/>
  <c r="BD33" i="9" s="1"/>
  <c r="AA33" i="9"/>
  <c r="BC33" i="9" s="1"/>
  <c r="Z33" i="9"/>
  <c r="BF33" i="9"/>
  <c r="AE32" i="9"/>
  <c r="AD32" i="9"/>
  <c r="BF32" i="9" s="1"/>
  <c r="AC32" i="9"/>
  <c r="AB32" i="9"/>
  <c r="BD32" i="9" s="1"/>
  <c r="AA32" i="9"/>
  <c r="BC32" i="9" s="1"/>
  <c r="Z32" i="9"/>
  <c r="AE31" i="9"/>
  <c r="AD31" i="9"/>
  <c r="BF31" i="9" s="1"/>
  <c r="AC31" i="9"/>
  <c r="AB31" i="9"/>
  <c r="BD31" i="9" s="1"/>
  <c r="AA31" i="9"/>
  <c r="BC31" i="9" s="1"/>
  <c r="Z31" i="9"/>
  <c r="AE15" i="9"/>
  <c r="AD15" i="9"/>
  <c r="BF15" i="9" s="1"/>
  <c r="AC15" i="9"/>
  <c r="BE15" i="9" s="1"/>
  <c r="AB15" i="9"/>
  <c r="BD15" i="9" s="1"/>
  <c r="AA15" i="9"/>
  <c r="BC15" i="9" s="1"/>
  <c r="Z15" i="9"/>
  <c r="BB15" i="9" s="1"/>
  <c r="AE14" i="9"/>
  <c r="AD14" i="9"/>
  <c r="BF14" i="9" s="1"/>
  <c r="AC14" i="9"/>
  <c r="AB14" i="9"/>
  <c r="BD14" i="9" s="1"/>
  <c r="AA14" i="9"/>
  <c r="Z14" i="9"/>
  <c r="BB14" i="9" s="1"/>
  <c r="AE13" i="9"/>
  <c r="BG13" i="9" s="1"/>
  <c r="AD13" i="9"/>
  <c r="BF13" i="9" s="1"/>
  <c r="AC13" i="9"/>
  <c r="BE13" i="9" s="1"/>
  <c r="AB13" i="9"/>
  <c r="BD13" i="9" s="1"/>
  <c r="AA13" i="9"/>
  <c r="Z13" i="9"/>
  <c r="BB13" i="9" s="1"/>
  <c r="AE12" i="9"/>
  <c r="AD12" i="9"/>
  <c r="BF12" i="9" s="1"/>
  <c r="AC12" i="9"/>
  <c r="AB12" i="9"/>
  <c r="BD12" i="9" s="1"/>
  <c r="AA12" i="9"/>
  <c r="Z12" i="9"/>
  <c r="BB12" i="9" s="1"/>
  <c r="AE11" i="9"/>
  <c r="AD11" i="9"/>
  <c r="BF11" i="9" s="1"/>
  <c r="AC11" i="9"/>
  <c r="AB11" i="9"/>
  <c r="BD11" i="9" s="1"/>
  <c r="AA11" i="9"/>
  <c r="Z11" i="9"/>
  <c r="AE10" i="9"/>
  <c r="BG10" i="9" s="1"/>
  <c r="AD10" i="9"/>
  <c r="BF10" i="9" s="1"/>
  <c r="AC10" i="9"/>
  <c r="BE10" i="9" s="1"/>
  <c r="AB10" i="9"/>
  <c r="BD10" i="9" s="1"/>
  <c r="AA10" i="9"/>
  <c r="Z10" i="9"/>
  <c r="BB10" i="9" s="1"/>
  <c r="AE9" i="9"/>
  <c r="AD9" i="9"/>
  <c r="AC9" i="9"/>
  <c r="AB9" i="9"/>
  <c r="AA9" i="9"/>
  <c r="Z9" i="9"/>
  <c r="BF9" i="9"/>
  <c r="AZ8" i="9"/>
  <c r="AY8" i="9"/>
  <c r="M28" i="3" s="1"/>
  <c r="AX8" i="9"/>
  <c r="M25" i="3" s="1"/>
  <c r="AW8" i="9"/>
  <c r="AV8" i="9"/>
  <c r="AU8" i="9"/>
  <c r="AS8" i="9"/>
  <c r="AR8" i="9"/>
  <c r="AQ8" i="9"/>
  <c r="AP8" i="9"/>
  <c r="AO8" i="9"/>
  <c r="AN8" i="9"/>
  <c r="AL8" i="9"/>
  <c r="AK8" i="9"/>
  <c r="O28" i="3" s="1"/>
  <c r="AJ8" i="9"/>
  <c r="O25" i="3" s="1"/>
  <c r="AI8" i="9"/>
  <c r="AH8" i="9"/>
  <c r="AG8" i="9"/>
  <c r="S8" i="9"/>
  <c r="Q8" i="9"/>
  <c r="P8" i="9"/>
  <c r="O8" i="9"/>
  <c r="N8" i="9"/>
  <c r="M8" i="9"/>
  <c r="L8" i="9"/>
  <c r="J8" i="9"/>
  <c r="I8" i="9"/>
  <c r="D28" i="3" s="1"/>
  <c r="K28" i="3" s="1"/>
  <c r="H8" i="9"/>
  <c r="D25" i="3" s="1"/>
  <c r="K25" i="3" s="1"/>
  <c r="G8" i="9"/>
  <c r="F8" i="9"/>
  <c r="D19" i="3" s="1"/>
  <c r="K19" i="3" s="1"/>
  <c r="E8" i="9"/>
  <c r="AZ48" i="7"/>
  <c r="AR48" i="7"/>
  <c r="AJ48" i="7"/>
  <c r="AI48" i="7"/>
  <c r="BO48" i="7" s="1"/>
  <c r="AH48" i="7"/>
  <c r="AG48" i="7"/>
  <c r="BM48" i="7" s="1"/>
  <c r="AF48" i="7"/>
  <c r="AE48" i="7"/>
  <c r="BK48" i="7" s="1"/>
  <c r="AD48" i="7"/>
  <c r="AC48" i="7"/>
  <c r="AB48" i="7" s="1"/>
  <c r="BN48" i="7"/>
  <c r="BL48" i="7"/>
  <c r="BJ48" i="7"/>
  <c r="L48" i="7"/>
  <c r="D48" i="7"/>
  <c r="AZ47" i="7"/>
  <c r="AR47" i="7"/>
  <c r="AJ47" i="7"/>
  <c r="AI47" i="7"/>
  <c r="AH47" i="7"/>
  <c r="AG47" i="7"/>
  <c r="AF47" i="7"/>
  <c r="BL47" i="7" s="1"/>
  <c r="AE47" i="7"/>
  <c r="AD47" i="7"/>
  <c r="BJ47" i="7" s="1"/>
  <c r="AC47" i="7"/>
  <c r="BN47" i="7"/>
  <c r="L47" i="7"/>
  <c r="D47" i="7"/>
  <c r="AZ46" i="7"/>
  <c r="AR46" i="7"/>
  <c r="AJ46" i="7"/>
  <c r="AI46" i="7"/>
  <c r="AH46" i="7"/>
  <c r="BN46" i="7" s="1"/>
  <c r="AG46" i="7"/>
  <c r="AF46" i="7"/>
  <c r="AE46" i="7"/>
  <c r="AD46" i="7"/>
  <c r="BJ46" i="7" s="1"/>
  <c r="AC46" i="7"/>
  <c r="BL46" i="7"/>
  <c r="L46" i="7"/>
  <c r="D46" i="7"/>
  <c r="AZ45" i="7"/>
  <c r="AR45" i="7"/>
  <c r="AJ45" i="7"/>
  <c r="AI45" i="7"/>
  <c r="AH45" i="7"/>
  <c r="AG45" i="7"/>
  <c r="AF45" i="7"/>
  <c r="BL45" i="7" s="1"/>
  <c r="AE45" i="7"/>
  <c r="AD45" i="7"/>
  <c r="BJ45" i="7" s="1"/>
  <c r="AC45" i="7"/>
  <c r="BN45" i="7"/>
  <c r="L45" i="7"/>
  <c r="D45" i="7"/>
  <c r="AZ44" i="7"/>
  <c r="AR44" i="7"/>
  <c r="AJ44" i="7"/>
  <c r="AI44" i="7"/>
  <c r="AH44" i="7"/>
  <c r="BN44" i="7" s="1"/>
  <c r="AG44" i="7"/>
  <c r="AF44" i="7"/>
  <c r="AE44" i="7"/>
  <c r="AD44" i="7"/>
  <c r="BJ44" i="7" s="1"/>
  <c r="AC44" i="7"/>
  <c r="BL44" i="7"/>
  <c r="T44" i="7"/>
  <c r="L44" i="7"/>
  <c r="D44" i="7"/>
  <c r="AZ43" i="7"/>
  <c r="AR43" i="7"/>
  <c r="AJ43" i="7"/>
  <c r="AI43" i="7"/>
  <c r="BO43" i="7" s="1"/>
  <c r="AH43" i="7"/>
  <c r="AG43" i="7"/>
  <c r="BM43" i="7" s="1"/>
  <c r="AF43" i="7"/>
  <c r="BL43" i="7" s="1"/>
  <c r="AE43" i="7"/>
  <c r="BK43" i="7" s="1"/>
  <c r="AD43" i="7"/>
  <c r="AC43" i="7"/>
  <c r="BN43" i="7"/>
  <c r="BJ43" i="7"/>
  <c r="L43" i="7"/>
  <c r="D43" i="7"/>
  <c r="AZ42" i="7"/>
  <c r="AR42" i="7"/>
  <c r="AJ42" i="7"/>
  <c r="AI42" i="7"/>
  <c r="AH42" i="7"/>
  <c r="BN42" i="7" s="1"/>
  <c r="AG42" i="7"/>
  <c r="AF42" i="7"/>
  <c r="BL42" i="7" s="1"/>
  <c r="AE42" i="7"/>
  <c r="AD42" i="7"/>
  <c r="BJ42" i="7" s="1"/>
  <c r="AC42" i="7"/>
  <c r="BO42" i="7"/>
  <c r="BM42" i="7"/>
  <c r="BK42" i="7"/>
  <c r="BI42" i="7"/>
  <c r="L42" i="7"/>
  <c r="D42" i="7"/>
  <c r="AZ41" i="7"/>
  <c r="AR41" i="7"/>
  <c r="AJ41" i="7"/>
  <c r="AI41" i="7"/>
  <c r="BO41" i="7" s="1"/>
  <c r="AH41" i="7"/>
  <c r="AG41" i="7"/>
  <c r="BM41" i="7" s="1"/>
  <c r="AF41" i="7"/>
  <c r="AE41" i="7"/>
  <c r="BK41" i="7" s="1"/>
  <c r="AD41" i="7"/>
  <c r="AC41" i="7"/>
  <c r="BN41" i="7"/>
  <c r="BL41" i="7"/>
  <c r="BJ41" i="7"/>
  <c r="L41" i="7"/>
  <c r="D41" i="7"/>
  <c r="AZ40" i="7"/>
  <c r="AR40" i="7"/>
  <c r="AJ40" i="7"/>
  <c r="AI40" i="7"/>
  <c r="AH40" i="7"/>
  <c r="BN40" i="7" s="1"/>
  <c r="AG40" i="7"/>
  <c r="AF40" i="7"/>
  <c r="BL40" i="7" s="1"/>
  <c r="AE40" i="7"/>
  <c r="AD40" i="7"/>
  <c r="BJ40" i="7" s="1"/>
  <c r="AC40" i="7"/>
  <c r="BO40" i="7"/>
  <c r="BM40" i="7"/>
  <c r="BK40" i="7"/>
  <c r="BI40" i="7"/>
  <c r="L40" i="7"/>
  <c r="D40" i="7"/>
  <c r="AZ39" i="7"/>
  <c r="AR39" i="7"/>
  <c r="AJ39" i="7"/>
  <c r="AI39" i="7"/>
  <c r="AH39" i="7"/>
  <c r="BN39" i="7" s="1"/>
  <c r="AG39" i="7"/>
  <c r="AF39" i="7"/>
  <c r="AE39" i="7"/>
  <c r="AD39" i="7"/>
  <c r="BJ39" i="7" s="1"/>
  <c r="AC39" i="7"/>
  <c r="BL39" i="7"/>
  <c r="L39" i="7"/>
  <c r="D39" i="7"/>
  <c r="AZ38" i="7"/>
  <c r="AR38" i="7"/>
  <c r="AJ38" i="7"/>
  <c r="AI38" i="7"/>
  <c r="AH38" i="7"/>
  <c r="AG38" i="7"/>
  <c r="AF38" i="7"/>
  <c r="BL38" i="7" s="1"/>
  <c r="AE38" i="7"/>
  <c r="AD38" i="7"/>
  <c r="BJ38" i="7" s="1"/>
  <c r="AC38" i="7"/>
  <c r="BN38" i="7"/>
  <c r="L38" i="7"/>
  <c r="D38" i="7"/>
  <c r="AZ37" i="7"/>
  <c r="AR37" i="7"/>
  <c r="AJ37" i="7"/>
  <c r="AI37" i="7"/>
  <c r="AH37" i="7"/>
  <c r="BN37" i="7" s="1"/>
  <c r="AG37" i="7"/>
  <c r="AF37" i="7"/>
  <c r="AE37" i="7"/>
  <c r="AD37" i="7"/>
  <c r="BJ37" i="7" s="1"/>
  <c r="AC37" i="7"/>
  <c r="BL37" i="7"/>
  <c r="L37" i="7"/>
  <c r="D37" i="7"/>
  <c r="AZ36" i="7"/>
  <c r="AR36" i="7"/>
  <c r="AJ36" i="7"/>
  <c r="AI36" i="7"/>
  <c r="AH36" i="7"/>
  <c r="AG36" i="7"/>
  <c r="AF36" i="7"/>
  <c r="BL36" i="7" s="1"/>
  <c r="AE36" i="7"/>
  <c r="AD36" i="7"/>
  <c r="AC36" i="7"/>
  <c r="BN36" i="7"/>
  <c r="BJ36" i="7"/>
  <c r="T36" i="7"/>
  <c r="L36" i="7"/>
  <c r="D36" i="7"/>
  <c r="AZ35" i="7"/>
  <c r="AR35" i="7"/>
  <c r="AJ35" i="7"/>
  <c r="AI35" i="7"/>
  <c r="AH35" i="7"/>
  <c r="BN35" i="7" s="1"/>
  <c r="AG35" i="7"/>
  <c r="AF35" i="7"/>
  <c r="BL35" i="7" s="1"/>
  <c r="AE35" i="7"/>
  <c r="AD35" i="7"/>
  <c r="BJ35" i="7" s="1"/>
  <c r="AC35" i="7"/>
  <c r="BO35" i="7"/>
  <c r="BM35" i="7"/>
  <c r="BK35" i="7"/>
  <c r="BI35" i="7"/>
  <c r="L35" i="7"/>
  <c r="D35" i="7"/>
  <c r="AZ34" i="7"/>
  <c r="AR34" i="7"/>
  <c r="AJ34" i="7"/>
  <c r="AI34" i="7"/>
  <c r="BO34" i="7" s="1"/>
  <c r="AH34" i="7"/>
  <c r="AG34" i="7"/>
  <c r="BM34" i="7" s="1"/>
  <c r="AF34" i="7"/>
  <c r="BL34" i="7" s="1"/>
  <c r="AE34" i="7"/>
  <c r="BK34" i="7" s="1"/>
  <c r="AD34" i="7"/>
  <c r="BJ34" i="7" s="1"/>
  <c r="AC34" i="7"/>
  <c r="BN34" i="7"/>
  <c r="L34" i="7"/>
  <c r="D34" i="7"/>
  <c r="AZ33" i="7"/>
  <c r="AR33" i="7"/>
  <c r="AJ33" i="7"/>
  <c r="AI33" i="7"/>
  <c r="BO33" i="7" s="1"/>
  <c r="AH33" i="7"/>
  <c r="BN33" i="7" s="1"/>
  <c r="AG33" i="7"/>
  <c r="BM33" i="7" s="1"/>
  <c r="AF33" i="7"/>
  <c r="BL33" i="7" s="1"/>
  <c r="AE33" i="7"/>
  <c r="BK33" i="7" s="1"/>
  <c r="AD33" i="7"/>
  <c r="BJ33" i="7" s="1"/>
  <c r="AC33" i="7"/>
  <c r="BI33" i="7" s="1"/>
  <c r="L33" i="7"/>
  <c r="D33" i="7"/>
  <c r="AZ32" i="7"/>
  <c r="AR32" i="7"/>
  <c r="AJ32" i="7"/>
  <c r="AI32" i="7"/>
  <c r="BO32" i="7" s="1"/>
  <c r="AH32" i="7"/>
  <c r="AG32" i="7"/>
  <c r="BM32" i="7" s="1"/>
  <c r="AF32" i="7"/>
  <c r="AE32" i="7"/>
  <c r="BK32" i="7" s="1"/>
  <c r="AD32" i="7"/>
  <c r="AC32" i="7"/>
  <c r="BN32" i="7"/>
  <c r="BL32" i="7"/>
  <c r="BJ32" i="7"/>
  <c r="L32" i="7"/>
  <c r="D32" i="7"/>
  <c r="AZ31" i="7"/>
  <c r="AR31" i="7"/>
  <c r="AJ31" i="7"/>
  <c r="AI31" i="7"/>
  <c r="AH31" i="7"/>
  <c r="AG31" i="7"/>
  <c r="AF31" i="7"/>
  <c r="BL31" i="7" s="1"/>
  <c r="AE31" i="7"/>
  <c r="AD31" i="7"/>
  <c r="BJ31" i="7" s="1"/>
  <c r="AC31" i="7"/>
  <c r="BN31" i="7"/>
  <c r="L31" i="7"/>
  <c r="D31" i="7"/>
  <c r="AZ30" i="7"/>
  <c r="AR30" i="7"/>
  <c r="AJ30" i="7"/>
  <c r="AI30" i="7"/>
  <c r="AH30" i="7"/>
  <c r="BN30" i="7" s="1"/>
  <c r="AG30" i="7"/>
  <c r="AF30" i="7"/>
  <c r="AE30" i="7"/>
  <c r="AD30" i="7"/>
  <c r="BJ30" i="7" s="1"/>
  <c r="AC30" i="7"/>
  <c r="BL30" i="7"/>
  <c r="L30" i="7"/>
  <c r="D30" i="7"/>
  <c r="AZ13" i="7"/>
  <c r="AR13" i="7"/>
  <c r="AJ13" i="7"/>
  <c r="AI13" i="7"/>
  <c r="BO13" i="7" s="1"/>
  <c r="AH13" i="7"/>
  <c r="AG13" i="7"/>
  <c r="BM13" i="7" s="1"/>
  <c r="AF13" i="7"/>
  <c r="BL13" i="7" s="1"/>
  <c r="AE13" i="7"/>
  <c r="BK13" i="7" s="1"/>
  <c r="AD13" i="7"/>
  <c r="BJ13" i="7" s="1"/>
  <c r="AC13" i="7"/>
  <c r="BN13" i="7"/>
  <c r="L13" i="7"/>
  <c r="D13" i="7"/>
  <c r="AZ12" i="7"/>
  <c r="AR12" i="7"/>
  <c r="AJ12" i="7"/>
  <c r="AI12" i="7"/>
  <c r="AH12" i="7"/>
  <c r="BN12" i="7" s="1"/>
  <c r="AG12" i="7"/>
  <c r="BM12" i="7" s="1"/>
  <c r="AF12" i="7"/>
  <c r="BL12" i="7" s="1"/>
  <c r="AE12" i="7"/>
  <c r="BK12" i="7" s="1"/>
  <c r="AD12" i="7"/>
  <c r="BJ12" i="7" s="1"/>
  <c r="AC12" i="7"/>
  <c r="BI12" i="7" s="1"/>
  <c r="L12" i="7"/>
  <c r="D12" i="7"/>
  <c r="AZ11" i="7"/>
  <c r="AR11" i="7"/>
  <c r="AJ11" i="7"/>
  <c r="AI11" i="7"/>
  <c r="BO11" i="7" s="1"/>
  <c r="AH11" i="7"/>
  <c r="AG11" i="7"/>
  <c r="BM11" i="7" s="1"/>
  <c r="AF11" i="7"/>
  <c r="BL11" i="7" s="1"/>
  <c r="AE11" i="7"/>
  <c r="BK11" i="7" s="1"/>
  <c r="AD11" i="7"/>
  <c r="AC11" i="7"/>
  <c r="Z8" i="7"/>
  <c r="V8" i="7"/>
  <c r="L11" i="7"/>
  <c r="D11" i="7"/>
  <c r="AZ10" i="7"/>
  <c r="AR10" i="7"/>
  <c r="AJ10" i="7"/>
  <c r="AI10" i="7"/>
  <c r="BO10" i="7" s="1"/>
  <c r="AH10" i="7"/>
  <c r="BN10" i="7" s="1"/>
  <c r="AG10" i="7"/>
  <c r="BM10" i="7" s="1"/>
  <c r="AF10" i="7"/>
  <c r="BL10" i="7" s="1"/>
  <c r="AE10" i="7"/>
  <c r="BK10" i="7" s="1"/>
  <c r="AD10" i="7"/>
  <c r="BJ10" i="7" s="1"/>
  <c r="AC10" i="7"/>
  <c r="BI10" i="7" s="1"/>
  <c r="L10" i="7"/>
  <c r="D10" i="7"/>
  <c r="AZ9" i="7"/>
  <c r="AR9" i="7"/>
  <c r="AJ9" i="7"/>
  <c r="AI9" i="7"/>
  <c r="AH9" i="7"/>
  <c r="AG9" i="7"/>
  <c r="AF9" i="7"/>
  <c r="BL9" i="7" s="1"/>
  <c r="AE9" i="7"/>
  <c r="AD9" i="7"/>
  <c r="BJ9" i="7" s="1"/>
  <c r="AC9" i="7"/>
  <c r="BN9" i="7"/>
  <c r="L9" i="7"/>
  <c r="D9" i="7"/>
  <c r="BG8" i="7"/>
  <c r="BF8" i="7"/>
  <c r="M52" i="3" s="1"/>
  <c r="BE8" i="7"/>
  <c r="BD8" i="7"/>
  <c r="BC8" i="7"/>
  <c r="BB8" i="7"/>
  <c r="BA8" i="7"/>
  <c r="AY8" i="7"/>
  <c r="AX8" i="7"/>
  <c r="AW8" i="7"/>
  <c r="AV8" i="7"/>
  <c r="AU8" i="7"/>
  <c r="AT8" i="7"/>
  <c r="AS8" i="7"/>
  <c r="AQ8" i="7"/>
  <c r="AP8" i="7"/>
  <c r="O52" i="3" s="1"/>
  <c r="AO8" i="7"/>
  <c r="AN8" i="7"/>
  <c r="AM8" i="7"/>
  <c r="AL8" i="7"/>
  <c r="AK8" i="7"/>
  <c r="AA8" i="7"/>
  <c r="W8" i="7"/>
  <c r="U8" i="7"/>
  <c r="S8" i="7"/>
  <c r="R8" i="7"/>
  <c r="Q8" i="7"/>
  <c r="P8" i="7"/>
  <c r="O8" i="7"/>
  <c r="N8" i="7"/>
  <c r="M8" i="7"/>
  <c r="K8" i="7"/>
  <c r="J8" i="7"/>
  <c r="D52" i="3" s="1"/>
  <c r="K52" i="3" s="1"/>
  <c r="I8" i="7"/>
  <c r="H8" i="7"/>
  <c r="G8" i="7"/>
  <c r="F8" i="7"/>
  <c r="E8" i="7"/>
  <c r="D34" i="3" s="1"/>
  <c r="K34" i="3" s="1"/>
  <c r="O27" i="4"/>
  <c r="N27" i="4"/>
  <c r="M27" i="4"/>
  <c r="K27" i="4"/>
  <c r="J27" i="4"/>
  <c r="I27" i="4"/>
  <c r="H27" i="4"/>
  <c r="G27" i="4"/>
  <c r="D27" i="4"/>
  <c r="P26" i="4"/>
  <c r="F26" i="4"/>
  <c r="E26" i="4"/>
  <c r="P25" i="4"/>
  <c r="F25" i="4"/>
  <c r="E25" i="4"/>
  <c r="P24" i="4"/>
  <c r="F24" i="4"/>
  <c r="E24" i="4"/>
  <c r="P23" i="4"/>
  <c r="F23" i="4"/>
  <c r="E23" i="4"/>
  <c r="P22" i="4"/>
  <c r="F22" i="4"/>
  <c r="E22" i="4"/>
  <c r="P21" i="4"/>
  <c r="F21" i="4"/>
  <c r="E21" i="4"/>
  <c r="P20" i="4"/>
  <c r="F20" i="4"/>
  <c r="E20" i="4"/>
  <c r="P16" i="4"/>
  <c r="F16" i="4"/>
  <c r="E16" i="4"/>
  <c r="P15" i="4"/>
  <c r="F15" i="4"/>
  <c r="E15" i="4"/>
  <c r="P14" i="4"/>
  <c r="F14" i="4"/>
  <c r="E14" i="4"/>
  <c r="L81" i="3"/>
  <c r="K81" i="3"/>
  <c r="L80" i="3"/>
  <c r="K80" i="3"/>
  <c r="L76" i="3"/>
  <c r="K76" i="3"/>
  <c r="L75" i="3"/>
  <c r="K75" i="3"/>
  <c r="L74" i="3"/>
  <c r="K74" i="3"/>
  <c r="L69" i="3"/>
  <c r="K69" i="3"/>
  <c r="L68" i="3"/>
  <c r="K68" i="3"/>
  <c r="L63" i="3"/>
  <c r="K63" i="3"/>
  <c r="L62" i="3"/>
  <c r="K62" i="3"/>
  <c r="W55" i="3"/>
  <c r="W58" i="3" s="1"/>
  <c r="U55" i="3"/>
  <c r="T55" i="3"/>
  <c r="T58" i="3" s="1"/>
  <c r="S55" i="3"/>
  <c r="R55" i="3"/>
  <c r="R58" i="3" s="1"/>
  <c r="Q55" i="3"/>
  <c r="F55" i="3"/>
  <c r="F58" i="3" s="1"/>
  <c r="E55" i="3"/>
  <c r="W54" i="3"/>
  <c r="U54" i="3"/>
  <c r="T54" i="3"/>
  <c r="S54" i="3"/>
  <c r="R54" i="3"/>
  <c r="Q54" i="3"/>
  <c r="O54" i="3"/>
  <c r="M54" i="3"/>
  <c r="F54" i="3"/>
  <c r="E54" i="3"/>
  <c r="D54" i="3"/>
  <c r="W53" i="3"/>
  <c r="T53" i="3"/>
  <c r="S53" i="3"/>
  <c r="R53" i="3"/>
  <c r="Q53" i="3"/>
  <c r="O53" i="3"/>
  <c r="M53" i="3"/>
  <c r="F53" i="3"/>
  <c r="F56" i="3" s="1"/>
  <c r="E53" i="3"/>
  <c r="D53" i="3"/>
  <c r="P52" i="3"/>
  <c r="L52" i="3" s="1"/>
  <c r="P51" i="3"/>
  <c r="L51" i="3" s="1"/>
  <c r="N51" i="3" s="1"/>
  <c r="P50" i="3"/>
  <c r="L50" i="3" s="1"/>
  <c r="N50" i="3" s="1"/>
  <c r="P49" i="3"/>
  <c r="L49" i="3" s="1"/>
  <c r="N49" i="3" s="1"/>
  <c r="P48" i="3"/>
  <c r="L48" i="3" s="1"/>
  <c r="P47" i="3"/>
  <c r="L47" i="3" s="1"/>
  <c r="P46" i="3"/>
  <c r="L46" i="3" s="1"/>
  <c r="N46" i="3" s="1"/>
  <c r="P45" i="3"/>
  <c r="L45" i="3" s="1"/>
  <c r="N45" i="3" s="1"/>
  <c r="P44" i="3"/>
  <c r="L44" i="3" s="1"/>
  <c r="N44" i="3" s="1"/>
  <c r="P43" i="3"/>
  <c r="L43" i="3" s="1"/>
  <c r="N43" i="3" s="1"/>
  <c r="P42" i="3"/>
  <c r="L42" i="3" s="1"/>
  <c r="N42" i="3" s="1"/>
  <c r="P41" i="3"/>
  <c r="L41" i="3" s="1"/>
  <c r="P40" i="3"/>
  <c r="L40" i="3" s="1"/>
  <c r="P39" i="3"/>
  <c r="L39" i="3" s="1"/>
  <c r="N39" i="3" s="1"/>
  <c r="P38" i="3"/>
  <c r="L38" i="3" s="1"/>
  <c r="N38" i="3" s="1"/>
  <c r="P37" i="3"/>
  <c r="L37" i="3" s="1"/>
  <c r="N37" i="3" s="1"/>
  <c r="P36" i="3"/>
  <c r="L36" i="3" s="1"/>
  <c r="N36" i="3" s="1"/>
  <c r="P35" i="3"/>
  <c r="L35" i="3" s="1"/>
  <c r="P33" i="3"/>
  <c r="L33" i="3" s="1"/>
  <c r="N33" i="3" s="1"/>
  <c r="P32" i="3"/>
  <c r="L32" i="3" s="1"/>
  <c r="U57" i="3"/>
  <c r="S57" i="3"/>
  <c r="Q57" i="3"/>
  <c r="W56" i="3"/>
  <c r="T56" i="3"/>
  <c r="R56" i="3"/>
  <c r="O56" i="3"/>
  <c r="D56" i="3"/>
  <c r="P28" i="3"/>
  <c r="P27" i="3"/>
  <c r="L27" i="3" s="1"/>
  <c r="N27" i="3" s="1"/>
  <c r="P26" i="3"/>
  <c r="L26" i="3" s="1"/>
  <c r="N26" i="3" s="1"/>
  <c r="P25" i="3"/>
  <c r="P24" i="3"/>
  <c r="L24" i="3" s="1"/>
  <c r="N24" i="3" s="1"/>
  <c r="P23" i="3"/>
  <c r="L23" i="3" s="1"/>
  <c r="N23" i="3" s="1"/>
  <c r="P22" i="3"/>
  <c r="L22" i="3" s="1"/>
  <c r="N22" i="3" s="1"/>
  <c r="P21" i="3"/>
  <c r="L21" i="3" s="1"/>
  <c r="V21" i="3" s="1"/>
  <c r="P20" i="3"/>
  <c r="L20" i="3" s="1"/>
  <c r="N20" i="3" s="1"/>
  <c r="P19" i="3"/>
  <c r="P18" i="3"/>
  <c r="L18" i="3" s="1"/>
  <c r="N18" i="3" s="1"/>
  <c r="P17" i="3"/>
  <c r="L17" i="3" s="1"/>
  <c r="P16" i="3"/>
  <c r="L16" i="3" s="1"/>
  <c r="N16" i="3" s="1"/>
  <c r="P15" i="3"/>
  <c r="L15" i="3" s="1"/>
  <c r="N15" i="3" s="1"/>
  <c r="P14" i="3"/>
  <c r="L14" i="3" s="1"/>
  <c r="N14" i="3" s="1"/>
  <c r="P13" i="3"/>
  <c r="L13" i="3" s="1"/>
  <c r="N13" i="3" s="1"/>
  <c r="P12" i="3"/>
  <c r="L12" i="3" s="1"/>
  <c r="N12" i="3" s="1"/>
  <c r="P11" i="3"/>
  <c r="L11" i="3" s="1"/>
  <c r="N11" i="3" s="1"/>
  <c r="P10" i="3"/>
  <c r="P9" i="3"/>
  <c r="P8" i="3"/>
  <c r="L8" i="3" s="1"/>
  <c r="T8" i="9"/>
  <c r="U8" i="9"/>
  <c r="W8" i="9"/>
  <c r="T31" i="7"/>
  <c r="T35" i="7"/>
  <c r="T39" i="7"/>
  <c r="T43" i="7"/>
  <c r="T47" i="7"/>
  <c r="V27" i="3"/>
  <c r="P55" i="3" l="1"/>
  <c r="P31" i="3"/>
  <c r="N52" i="3"/>
  <c r="AH8" i="7"/>
  <c r="AM8" i="9"/>
  <c r="AD8" i="7"/>
  <c r="BG15" i="9"/>
  <c r="BA15" i="9" s="1"/>
  <c r="Y15" i="9"/>
  <c r="K8" i="9"/>
  <c r="M19" i="3"/>
  <c r="AT8" i="9"/>
  <c r="BC10" i="9"/>
  <c r="BA10" i="9" s="1"/>
  <c r="Y10" i="9"/>
  <c r="BC14" i="9"/>
  <c r="Y14" i="9"/>
  <c r="BC13" i="9"/>
  <c r="BA13" i="9" s="1"/>
  <c r="Y13" i="9"/>
  <c r="BC12" i="9"/>
  <c r="Y12" i="9"/>
  <c r="BC11" i="9"/>
  <c r="Y11" i="9"/>
  <c r="O19" i="3"/>
  <c r="L19" i="3" s="1"/>
  <c r="AF8" i="9"/>
  <c r="BC9" i="9"/>
  <c r="Y9" i="9"/>
  <c r="D8" i="9"/>
  <c r="L28" i="3"/>
  <c r="N28" i="3" s="1"/>
  <c r="L25" i="3"/>
  <c r="V25" i="3" s="1"/>
  <c r="AB8" i="9"/>
  <c r="BB35" i="9"/>
  <c r="V36" i="3"/>
  <c r="K55" i="3"/>
  <c r="E27" i="4"/>
  <c r="P27" i="4"/>
  <c r="L25" i="4"/>
  <c r="D55" i="3"/>
  <c r="L16" i="4"/>
  <c r="L21" i="4"/>
  <c r="L23" i="4"/>
  <c r="AB32" i="7"/>
  <c r="AB39" i="7"/>
  <c r="AB44" i="7"/>
  <c r="BD9" i="9"/>
  <c r="BD8" i="9" s="1"/>
  <c r="AB13" i="7"/>
  <c r="BI13" i="7"/>
  <c r="BH13" i="7" s="1"/>
  <c r="AB41" i="7"/>
  <c r="BI41" i="7"/>
  <c r="BH41" i="7" s="1"/>
  <c r="D10" i="3"/>
  <c r="D31" i="3" s="1"/>
  <c r="N21" i="3"/>
  <c r="V44" i="3"/>
  <c r="V50" i="3"/>
  <c r="V11" i="3"/>
  <c r="V22" i="3"/>
  <c r="V26" i="3"/>
  <c r="V37" i="3"/>
  <c r="V39" i="3"/>
  <c r="V42" i="3"/>
  <c r="AF8" i="7"/>
  <c r="AJ8" i="7"/>
  <c r="O34" i="3"/>
  <c r="AZ8" i="7"/>
  <c r="M34" i="3"/>
  <c r="M55" i="3" s="1"/>
  <c r="AB9" i="7"/>
  <c r="AC8" i="7"/>
  <c r="AE8" i="7"/>
  <c r="AG8" i="7"/>
  <c r="AI8" i="7"/>
  <c r="AB43" i="7"/>
  <c r="BI43" i="7"/>
  <c r="BH43" i="7" s="1"/>
  <c r="O10" i="3"/>
  <c r="M10" i="3"/>
  <c r="BE9" i="9"/>
  <c r="AC8" i="9"/>
  <c r="AE8" i="9"/>
  <c r="AB11" i="7"/>
  <c r="AB12" i="7"/>
  <c r="AB30" i="7"/>
  <c r="AB37" i="7"/>
  <c r="AB40" i="7"/>
  <c r="AB42" i="7"/>
  <c r="AB46" i="7"/>
  <c r="V33" i="3"/>
  <c r="P53" i="3"/>
  <c r="E56" i="3"/>
  <c r="M56" i="3"/>
  <c r="Q56" i="3"/>
  <c r="S56" i="3"/>
  <c r="U56" i="3"/>
  <c r="D57" i="3"/>
  <c r="F57" i="3"/>
  <c r="O57" i="3"/>
  <c r="R57" i="3"/>
  <c r="T57" i="3"/>
  <c r="W57" i="3"/>
  <c r="E58" i="3"/>
  <c r="Q58" i="3"/>
  <c r="S58" i="3"/>
  <c r="U58" i="3"/>
  <c r="P54" i="3"/>
  <c r="L14" i="4"/>
  <c r="F27" i="4"/>
  <c r="L15" i="4"/>
  <c r="L20" i="4"/>
  <c r="L22" i="4"/>
  <c r="L24" i="4"/>
  <c r="L26" i="4"/>
  <c r="V43" i="3"/>
  <c r="BL8" i="7"/>
  <c r="AB34" i="7"/>
  <c r="BI34" i="7"/>
  <c r="V45" i="3"/>
  <c r="V51" i="3"/>
  <c r="AR8" i="7"/>
  <c r="AB10" i="7"/>
  <c r="BI11" i="7"/>
  <c r="AB31" i="7"/>
  <c r="BI32" i="7"/>
  <c r="AB33" i="7"/>
  <c r="AB35" i="7"/>
  <c r="AB36" i="7"/>
  <c r="BI37" i="7"/>
  <c r="AB38" i="7"/>
  <c r="BI39" i="7"/>
  <c r="BI44" i="7"/>
  <c r="AB45" i="7"/>
  <c r="BI46" i="7"/>
  <c r="BH46" i="7" s="1"/>
  <c r="AB47" i="7"/>
  <c r="BI48" i="7"/>
  <c r="BH48" i="7" s="1"/>
  <c r="Z8" i="9"/>
  <c r="BB9" i="9"/>
  <c r="BG9" i="9"/>
  <c r="AA8" i="9"/>
  <c r="AD8" i="9"/>
  <c r="BB32" i="9"/>
  <c r="BB40" i="9"/>
  <c r="BB42" i="9"/>
  <c r="BB46" i="9"/>
  <c r="BB11" i="9"/>
  <c r="BB31" i="9"/>
  <c r="BB38" i="9"/>
  <c r="BB43" i="9"/>
  <c r="BB47" i="9"/>
  <c r="BG47" i="9"/>
  <c r="BE47" i="9"/>
  <c r="BG44" i="9"/>
  <c r="BE44" i="9"/>
  <c r="BG43" i="9"/>
  <c r="BE43" i="9"/>
  <c r="BG41" i="9"/>
  <c r="BE41" i="9"/>
  <c r="BG38" i="9"/>
  <c r="BE38" i="9"/>
  <c r="BG37" i="9"/>
  <c r="BE37" i="9"/>
  <c r="BG34" i="9"/>
  <c r="BE34" i="9"/>
  <c r="BG32" i="9"/>
  <c r="BE32" i="9"/>
  <c r="BG31" i="9"/>
  <c r="BE31" i="9"/>
  <c r="BG14" i="9"/>
  <c r="BE14" i="9"/>
  <c r="BG12" i="9"/>
  <c r="BE12" i="9"/>
  <c r="BG11" i="9"/>
  <c r="BE11" i="9"/>
  <c r="BH10" i="7"/>
  <c r="BH33" i="7"/>
  <c r="BH32" i="7"/>
  <c r="D8" i="7"/>
  <c r="T48" i="7"/>
  <c r="BO47" i="7"/>
  <c r="BM47" i="7"/>
  <c r="BK47" i="7"/>
  <c r="BO46" i="7"/>
  <c r="BM46" i="7"/>
  <c r="BK46" i="7"/>
  <c r="BO45" i="7"/>
  <c r="BM45" i="7"/>
  <c r="BK45" i="7"/>
  <c r="BO44" i="7"/>
  <c r="BM44" i="7"/>
  <c r="BK44" i="7"/>
  <c r="T41" i="7"/>
  <c r="T40" i="7"/>
  <c r="BO39" i="7"/>
  <c r="BM39" i="7"/>
  <c r="BK39" i="7"/>
  <c r="BO38" i="7"/>
  <c r="BM38" i="7"/>
  <c r="BK38" i="7"/>
  <c r="BO37" i="7"/>
  <c r="BM37" i="7"/>
  <c r="BK37" i="7"/>
  <c r="BO36" i="7"/>
  <c r="BM36" i="7"/>
  <c r="BK36" i="7"/>
  <c r="T33" i="7"/>
  <c r="T32" i="7"/>
  <c r="BO31" i="7"/>
  <c r="BM31" i="7"/>
  <c r="BK31" i="7"/>
  <c r="BO30" i="7"/>
  <c r="BM30" i="7"/>
  <c r="BK30" i="7"/>
  <c r="BO12" i="7"/>
  <c r="BH12" i="7" s="1"/>
  <c r="T11" i="7"/>
  <c r="T10" i="7"/>
  <c r="BO9" i="7"/>
  <c r="BM9" i="7"/>
  <c r="BK9" i="7"/>
  <c r="BK8" i="7" s="1"/>
  <c r="L8" i="7"/>
  <c r="BI9" i="7"/>
  <c r="BI31" i="7"/>
  <c r="BI36" i="7"/>
  <c r="BH36" i="7" s="1"/>
  <c r="BI38" i="7"/>
  <c r="BH40" i="7"/>
  <c r="BI45" i="7"/>
  <c r="BI47" i="7"/>
  <c r="N17" i="3"/>
  <c r="V17" i="3"/>
  <c r="V40" i="3"/>
  <c r="N40" i="3"/>
  <c r="V18" i="3"/>
  <c r="V48" i="3"/>
  <c r="N48" i="3"/>
  <c r="V23" i="3"/>
  <c r="L54" i="3"/>
  <c r="N54" i="3" s="1"/>
  <c r="V13" i="3"/>
  <c r="V14" i="3"/>
  <c r="V15" i="3"/>
  <c r="V30" i="3" s="1"/>
  <c r="V38" i="3"/>
  <c r="V46" i="3"/>
  <c r="V52" i="3"/>
  <c r="N35" i="3"/>
  <c r="V35" i="3"/>
  <c r="N8" i="3"/>
  <c r="V8" i="3"/>
  <c r="P56" i="3"/>
  <c r="P57" i="3"/>
  <c r="L9" i="3"/>
  <c r="P58" i="3"/>
  <c r="V12" i="3"/>
  <c r="V16" i="3"/>
  <c r="V20" i="3"/>
  <c r="V24" i="3"/>
  <c r="V28" i="3"/>
  <c r="N32" i="3"/>
  <c r="V32" i="3"/>
  <c r="L53" i="3"/>
  <c r="N53" i="3" s="1"/>
  <c r="N41" i="3"/>
  <c r="V41" i="3"/>
  <c r="N47" i="3"/>
  <c r="V47" i="3"/>
  <c r="V49" i="3"/>
  <c r="E57" i="3"/>
  <c r="M57" i="3"/>
  <c r="BF8" i="9"/>
  <c r="X8" i="9"/>
  <c r="R8" i="9" s="1"/>
  <c r="BB37" i="9"/>
  <c r="BB45" i="9"/>
  <c r="BB33" i="9"/>
  <c r="BB41" i="9"/>
  <c r="T45" i="7"/>
  <c r="T37" i="7"/>
  <c r="Y8" i="7"/>
  <c r="BJ11" i="7"/>
  <c r="BJ8" i="7" s="1"/>
  <c r="BN11" i="7"/>
  <c r="BN8" i="7" s="1"/>
  <c r="T13" i="7"/>
  <c r="X8" i="7"/>
  <c r="T12" i="7"/>
  <c r="BI30" i="7"/>
  <c r="T30" i="7"/>
  <c r="BH34" i="7"/>
  <c r="BH35" i="7"/>
  <c r="BH42" i="7"/>
  <c r="T34" i="7"/>
  <c r="T38" i="7"/>
  <c r="T42" i="7"/>
  <c r="T46" i="7"/>
  <c r="BO8" i="7" l="1"/>
  <c r="Y8" i="9"/>
  <c r="AB8" i="7"/>
  <c r="O31" i="3"/>
  <c r="BA9" i="9"/>
  <c r="BA11" i="9"/>
  <c r="BA14" i="9"/>
  <c r="BA12" i="9"/>
  <c r="M31" i="3"/>
  <c r="M58" i="3" s="1"/>
  <c r="N19" i="3"/>
  <c r="BC8" i="9"/>
  <c r="N25" i="3"/>
  <c r="V19" i="3"/>
  <c r="BG8" i="9"/>
  <c r="BH38" i="7"/>
  <c r="BH30" i="7"/>
  <c r="BH31" i="7"/>
  <c r="V54" i="3"/>
  <c r="BM8" i="7"/>
  <c r="BH44" i="7"/>
  <c r="L10" i="3"/>
  <c r="L31" i="3" s="1"/>
  <c r="K10" i="3"/>
  <c r="K31" i="3" s="1"/>
  <c r="D58" i="3"/>
  <c r="T8" i="7"/>
  <c r="O55" i="3"/>
  <c r="L34" i="3"/>
  <c r="L27" i="4"/>
  <c r="BH9" i="7"/>
  <c r="BE8" i="9"/>
  <c r="BH37" i="7"/>
  <c r="BH39" i="7"/>
  <c r="BH45" i="7"/>
  <c r="BH47" i="7"/>
  <c r="V53" i="3"/>
  <c r="V9" i="3"/>
  <c r="V57" i="3" s="1"/>
  <c r="N9" i="3"/>
  <c r="V56" i="3"/>
  <c r="L56" i="3"/>
  <c r="N56" i="3" s="1"/>
  <c r="BB8" i="9"/>
  <c r="BI8" i="7"/>
  <c r="BH11" i="7"/>
  <c r="BH8" i="7" l="1"/>
  <c r="N31" i="3"/>
  <c r="BA8" i="9"/>
  <c r="K58" i="3"/>
  <c r="K70" i="3"/>
  <c r="O58" i="3"/>
  <c r="V34" i="3"/>
  <c r="V55" i="3" s="1"/>
  <c r="N34" i="3"/>
  <c r="L55" i="3"/>
  <c r="N55" i="3" s="1"/>
  <c r="V10" i="3"/>
  <c r="V31" i="3" s="1"/>
  <c r="L70" i="3"/>
  <c r="N10" i="3"/>
  <c r="L57" i="3"/>
  <c r="N57" i="3" s="1"/>
  <c r="K82" i="3" l="1"/>
  <c r="K64" i="3"/>
  <c r="V58" i="3"/>
  <c r="L58" i="3"/>
  <c r="N58" i="3" l="1"/>
  <c r="L82" i="3"/>
  <c r="L64" i="3"/>
</calcChain>
</file>

<file path=xl/sharedStrings.xml><?xml version="1.0" encoding="utf-8"?>
<sst xmlns="http://schemas.openxmlformats.org/spreadsheetml/2006/main" count="1372" uniqueCount="861">
  <si>
    <t>а</t>
  </si>
  <si>
    <t>б</t>
  </si>
  <si>
    <t>0100</t>
  </si>
  <si>
    <t>0200</t>
  </si>
  <si>
    <t>0500</t>
  </si>
  <si>
    <t>0700</t>
  </si>
  <si>
    <t>0800</t>
  </si>
  <si>
    <t>0900</t>
  </si>
  <si>
    <t>1100</t>
  </si>
  <si>
    <t>1200</t>
  </si>
  <si>
    <t>1300</t>
  </si>
  <si>
    <t>1400</t>
  </si>
  <si>
    <t>шифър</t>
  </si>
  <si>
    <t>брой</t>
  </si>
  <si>
    <t>1000</t>
  </si>
  <si>
    <t>останали несвършени дела в началото на отчетния период</t>
  </si>
  <si>
    <t>в т.ч.:</t>
  </si>
  <si>
    <t>от общо свършени дела:</t>
  </si>
  <si>
    <t>ВИД НА ГРАЖДАНСКИЯ СПОР</t>
  </si>
  <si>
    <t>шифър на реда</t>
  </si>
  <si>
    <t>СВЪРШЕНИ ДЕЛА</t>
  </si>
  <si>
    <t>останали несвършени в края на отчетния период</t>
  </si>
  <si>
    <t>обжалвани дела</t>
  </si>
  <si>
    <t>новообразувани</t>
  </si>
  <si>
    <t>получени по подсъдност</t>
  </si>
  <si>
    <t>до 3 мес.</t>
  </si>
  <si>
    <t>искът уважен изцяло</t>
  </si>
  <si>
    <t>искът уважен частично</t>
  </si>
  <si>
    <t>искът отхвърлен</t>
  </si>
  <si>
    <t>Прекратени дела</t>
  </si>
  <si>
    <t>по спогодба</t>
  </si>
  <si>
    <t>по други причини</t>
  </si>
  <si>
    <t>0110</t>
  </si>
  <si>
    <t>0120</t>
  </si>
  <si>
    <t>0300</t>
  </si>
  <si>
    <t>0400</t>
  </si>
  <si>
    <t>0410</t>
  </si>
  <si>
    <t>0940</t>
  </si>
  <si>
    <t xml:space="preserve">Справка І                                                                                       </t>
  </si>
  <si>
    <t>Брой насрочвания на дела в открито заседание</t>
  </si>
  <si>
    <t xml:space="preserve">В т.ч. в І-во по делото заседание </t>
  </si>
  <si>
    <t>Справка ІІ</t>
  </si>
  <si>
    <t>над 3 до 5 г.</t>
  </si>
  <si>
    <t>2400</t>
  </si>
  <si>
    <t>над 5 г.</t>
  </si>
  <si>
    <t>прекратени</t>
  </si>
  <si>
    <t>1600</t>
  </si>
  <si>
    <t>2000</t>
  </si>
  <si>
    <t xml:space="preserve">за </t>
  </si>
  <si>
    <t xml:space="preserve"> У К А З А Н И Я      З А      П О П Ъ Л В А Н Е    Н А     Ф А Й Л А</t>
  </si>
  <si>
    <t>Ако не спазите горните указания ще направите невъзможно автоматичното обобщаване</t>
  </si>
  <si>
    <t>на данните след изпращането им в администрацията на  Висшия съдебен съвет.</t>
  </si>
  <si>
    <t>Утвърдени от ВСС с Протокол № 3/21.01.09г.</t>
  </si>
  <si>
    <t>Брой дела</t>
  </si>
  <si>
    <t>За граждански дела по общия ред</t>
  </si>
  <si>
    <t>За търговски дела</t>
  </si>
  <si>
    <t>1м.</t>
  </si>
  <si>
    <t>2м.</t>
  </si>
  <si>
    <t>3м</t>
  </si>
  <si>
    <t>Над 3м.</t>
  </si>
  <si>
    <t>Брой отлагания на дела  в открито заседание</t>
  </si>
  <si>
    <t>За производства по чл.310 ГПК</t>
  </si>
  <si>
    <t>Свършени дела</t>
  </si>
  <si>
    <t>общо</t>
  </si>
  <si>
    <t>Дата:</t>
  </si>
  <si>
    <t>Приложение № 1</t>
  </si>
  <si>
    <t>Отчет за работата на    Окръжен   съд     град</t>
  </si>
  <si>
    <t>година</t>
  </si>
  <si>
    <t>Висящи в началото на периода</t>
  </si>
  <si>
    <t>Всичко за разглеждане</t>
  </si>
  <si>
    <t>Със съдебен акт по същество</t>
  </si>
  <si>
    <t>Прекратени производства</t>
  </si>
  <si>
    <t>Брой заседания</t>
  </si>
  <si>
    <t>Висящи в края на периода</t>
  </si>
  <si>
    <t>Обжалвани и протестирани</t>
  </si>
  <si>
    <t>Всичко</t>
  </si>
  <si>
    <t>В срок до 3 месеца</t>
  </si>
  <si>
    <t>Споразу- мения по чл.382 НПК</t>
  </si>
  <si>
    <t>Споразум. по чл.384 НПК , спог. по чл.24 ал. 3 НПК или чл.234 ГПК</t>
  </si>
  <si>
    <t>Върнати за доразследване</t>
  </si>
  <si>
    <t>По други причини</t>
  </si>
  <si>
    <t>Брой</t>
  </si>
  <si>
    <t>%</t>
  </si>
  <si>
    <t>2а</t>
  </si>
  <si>
    <t>6а</t>
  </si>
  <si>
    <t>6б</t>
  </si>
  <si>
    <t>А</t>
  </si>
  <si>
    <t>Частни граждански дела  без жалби за бавност</t>
  </si>
  <si>
    <t>В</t>
  </si>
  <si>
    <t>Разгледани жалби за бавност</t>
  </si>
  <si>
    <t>Г</t>
  </si>
  <si>
    <t>x</t>
  </si>
  <si>
    <t>Въззивни  граждански дела</t>
  </si>
  <si>
    <t>Д</t>
  </si>
  <si>
    <t>Частни граждански  дела ІІ инстанция</t>
  </si>
  <si>
    <t>Е</t>
  </si>
  <si>
    <t>Търговски дела</t>
  </si>
  <si>
    <t>Ж</t>
  </si>
  <si>
    <t>Фирмени дела</t>
  </si>
  <si>
    <t>З</t>
  </si>
  <si>
    <t>Общо граждански дела</t>
  </si>
  <si>
    <t>И</t>
  </si>
  <si>
    <t>НОХ  дела</t>
  </si>
  <si>
    <t>К</t>
  </si>
  <si>
    <t xml:space="preserve">Частни  наказателни дела І инстанция         </t>
  </si>
  <si>
    <t>Л</t>
  </si>
  <si>
    <t>Частни   наказателни дела РАЗПИТИ</t>
  </si>
  <si>
    <t>М</t>
  </si>
  <si>
    <t>Въззивни  наказателни дела</t>
  </si>
  <si>
    <t>Н</t>
  </si>
  <si>
    <t>Частни  наказателни дела ІІ инстанция</t>
  </si>
  <si>
    <t>О</t>
  </si>
  <si>
    <t>Касационни и отмяна по чл.63 и 70 ЗАНН</t>
  </si>
  <si>
    <t>П</t>
  </si>
  <si>
    <t>Админстративно наказателен характер дела</t>
  </si>
  <si>
    <t>Р</t>
  </si>
  <si>
    <t>Общо наказателни дела</t>
  </si>
  <si>
    <t>С</t>
  </si>
  <si>
    <t>ВСИЧКО  ДЕЛА</t>
  </si>
  <si>
    <t>Т</t>
  </si>
  <si>
    <r>
      <t xml:space="preserve">Брой съдии по щат - </t>
    </r>
    <r>
      <rPr>
        <b/>
        <sz val="8"/>
        <rFont val="Arial"/>
        <family val="2"/>
        <charset val="204"/>
      </rPr>
      <t>общо</t>
    </r>
  </si>
  <si>
    <t>У</t>
  </si>
  <si>
    <t xml:space="preserve">Постановени решения за промени по фир. дела и реш.по чл.25,28 и 29 от ЗТР </t>
  </si>
  <si>
    <t>Решения по дела за несъстоятелност</t>
  </si>
  <si>
    <t>чл.630</t>
  </si>
  <si>
    <t>чл.632</t>
  </si>
  <si>
    <t>чл.705</t>
  </si>
  <si>
    <t>чл.710</t>
  </si>
  <si>
    <t>чл.735</t>
  </si>
  <si>
    <t>Натовареност по щат - общо</t>
  </si>
  <si>
    <t>Ф</t>
  </si>
  <si>
    <t xml:space="preserve">Брой  граждански съдии по щат </t>
  </si>
  <si>
    <t>Х</t>
  </si>
  <si>
    <t>Натовареност на гражданските съдии</t>
  </si>
  <si>
    <t>Ц</t>
  </si>
  <si>
    <t>Дадени разрешения за СРС (чл.29, ал.8 от ЗСРС)</t>
  </si>
  <si>
    <t>Приложение на чл.18, ал.1-3 от ЗСРС</t>
  </si>
  <si>
    <t>Брой дадени разрешения за изполсване на СРС</t>
  </si>
  <si>
    <t>Брой изготвени и получени ВДС екз.№ 1</t>
  </si>
  <si>
    <t xml:space="preserve">Брой  наказателни съдии по щат </t>
  </si>
  <si>
    <t>Ч</t>
  </si>
  <si>
    <t>Натовареност на наказателните съдии</t>
  </si>
  <si>
    <t>Ш</t>
  </si>
  <si>
    <t>Отработени човекомесеци</t>
  </si>
  <si>
    <t>Ю</t>
  </si>
  <si>
    <t>Действителна натовареност - ОБЩО</t>
  </si>
  <si>
    <t>Я</t>
  </si>
  <si>
    <t>/подпис и печат/</t>
  </si>
  <si>
    <t xml:space="preserve">  О Т Ч Е Т   по гражданските дела ІІ инст. на   О К Р Ъ Ж Е Н  СЪД  гр.    </t>
  </si>
  <si>
    <t>за</t>
  </si>
  <si>
    <t>РАЙОННИ СЪДИЛИЩА</t>
  </si>
  <si>
    <t>несвършени дела в началото на отчетния период</t>
  </si>
  <si>
    <t>Постъпили дела през отчетния период</t>
  </si>
  <si>
    <r>
      <t xml:space="preserve">Дела за разглеждане                          </t>
    </r>
    <r>
      <rPr>
        <sz val="10"/>
        <rFont val="Arial"/>
        <family val="2"/>
        <charset val="204"/>
      </rPr>
      <t>(к1+ к2)</t>
    </r>
  </si>
  <si>
    <t>Свършени дела по резултати</t>
  </si>
  <si>
    <t>останали несвършени дела в края на отчетния период</t>
  </si>
  <si>
    <t>Определения и разпореждания</t>
  </si>
  <si>
    <r>
      <t xml:space="preserve">Общо свършени дела   </t>
    </r>
    <r>
      <rPr>
        <sz val="10"/>
        <rFont val="Arial"/>
        <family val="2"/>
        <charset val="204"/>
      </rPr>
      <t>(к5+к6+к7+к8+к9)</t>
    </r>
  </si>
  <si>
    <t>останали неразгледани частни жалби в началото на отчетния период</t>
  </si>
  <si>
    <t>постъпили частни жалби</t>
  </si>
  <si>
    <t>разгледани частни жалби</t>
  </si>
  <si>
    <t>останали неразгледани частни жалби в края на отчетния период</t>
  </si>
  <si>
    <t>постъпили</t>
  </si>
  <si>
    <t>решението оставено в сила</t>
  </si>
  <si>
    <t>решението изменено отчасти</t>
  </si>
  <si>
    <t>решението изменено изцяло и постановено ново решение</t>
  </si>
  <si>
    <t>решението обезсилено</t>
  </si>
  <si>
    <t>прекратяване на делото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</si>
  <si>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</si>
  <si>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</si>
  <si>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</si>
  <si>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</si>
  <si>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</si>
  <si>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</si>
  <si>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</si>
  <si>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</si>
  <si>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</si>
  <si>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ОБЩО:</t>
  </si>
  <si>
    <t xml:space="preserve"> </t>
  </si>
  <si>
    <t>k3=k1+k2</t>
  </si>
  <si>
    <t>k4=k5+k6+k7+k8+k9</t>
  </si>
  <si>
    <t>k10=k3-k4</t>
  </si>
  <si>
    <t>СПРАВКА І</t>
  </si>
  <si>
    <t>СПРАВКА ІІ</t>
  </si>
  <si>
    <t xml:space="preserve">Шифър </t>
  </si>
  <si>
    <t>Касационни производства по ЗСПЗЗ</t>
  </si>
  <si>
    <t>насрочени дела</t>
  </si>
  <si>
    <t>Налични дела - общо</t>
  </si>
  <si>
    <t>отложени дела</t>
  </si>
  <si>
    <t>в т.ч. поради отмяна на решението и  даване ход по същество</t>
  </si>
  <si>
    <t>О Т Ч Е Т   по наказателните дела І инстанция  на   О К Р Ъ Ж Е Н  СЪД     град</t>
  </si>
  <si>
    <t>СВЕДЕНИЯ ЗА ДЕЛАТА</t>
  </si>
  <si>
    <t>СВЕДЕНИЯ ЗА ЛИЦАТА</t>
  </si>
  <si>
    <t>Останали несвършени дела в началото на отчетния период</t>
  </si>
  <si>
    <t>Останали несвършени дела в края  на отчетния период</t>
  </si>
  <si>
    <t>Обжалвани  и протестирани дела</t>
  </si>
  <si>
    <t xml:space="preserve">Влезли в сила присъди </t>
  </si>
  <si>
    <t>Съдени лица</t>
  </si>
  <si>
    <t>от осъдените лица - брой лица с наложени наказания по чл. 381-384 НПК (споразумения)</t>
  </si>
  <si>
    <t>възобновени дела</t>
  </si>
  <si>
    <t>в това число:</t>
  </si>
  <si>
    <t>оправдателни присъди</t>
  </si>
  <si>
    <t xml:space="preserve"> оправдани</t>
  </si>
  <si>
    <t>лиш. от своб.до 3г</t>
  </si>
  <si>
    <t>на лишаване от свобода над 3 до 10 г.</t>
  </si>
  <si>
    <t>на лишаване от свобода над 10 до 30 г.</t>
  </si>
  <si>
    <t>доживотен затвор</t>
  </si>
  <si>
    <t>доживотен затвор без право на замяна</t>
  </si>
  <si>
    <t>други наказания</t>
  </si>
  <si>
    <t>решени по същество с присъда</t>
  </si>
  <si>
    <t>прекрат.и свършени по споразумение</t>
  </si>
  <si>
    <t>от тях:</t>
  </si>
  <si>
    <t>свършени до 3 месеца</t>
  </si>
  <si>
    <t xml:space="preserve"> непълнолетни</t>
  </si>
  <si>
    <t xml:space="preserve">свършени по споразум. чл. 381-384 НПК </t>
  </si>
  <si>
    <t>условно</t>
  </si>
  <si>
    <t>0201</t>
  </si>
  <si>
    <t>0202</t>
  </si>
  <si>
    <t>0203</t>
  </si>
  <si>
    <t xml:space="preserve">СПРАВКА І                                                                                        </t>
  </si>
  <si>
    <t>Брой насрочвания на дела от ОХ+ЧХ</t>
  </si>
  <si>
    <t xml:space="preserve">        В т.ч. общ характер</t>
  </si>
  <si>
    <t>Брой отлагания на дела от ОХ+ЧХ</t>
  </si>
  <si>
    <t>Изпратени дела за доразследване от съдия-докл.</t>
  </si>
  <si>
    <t>Изпратени за доразследване в открито заседание</t>
  </si>
  <si>
    <t>От влезли в сила решени,бр.изпратени за доразсл.</t>
  </si>
  <si>
    <t>Спрени дела</t>
  </si>
  <si>
    <t>Лица осъдени на пробация</t>
  </si>
  <si>
    <t xml:space="preserve">а/ до 3 месеца                    </t>
  </si>
  <si>
    <t>б/ от 3 до 6 месеца</t>
  </si>
  <si>
    <t>г/ над 1 година</t>
  </si>
  <si>
    <t>СПРАВКА III</t>
  </si>
  <si>
    <t>СВЪРШЕНИ ДЕЛА ПО НЯКОИ ГЛАВИ ОТ НПК</t>
  </si>
  <si>
    <t>ГЛ.XXІV Свършени бързи производства</t>
  </si>
  <si>
    <t>ГЛ.XXV Свършени незабавни производства</t>
  </si>
  <si>
    <t>ГЛ.XXVI Свърш. произв. по искане на обвиняемия</t>
  </si>
  <si>
    <t>ГЛ.XXVII Свършени съкратени производства</t>
  </si>
  <si>
    <t>ОТ РАЙОННИ СЪДИЛИЩА</t>
  </si>
  <si>
    <t>Дела за разглеждане                          /кол.1+ кол.2/</t>
  </si>
  <si>
    <t>СВЪРШЕНИ ДЕЛА ПО РЕЗУЛТАТИ</t>
  </si>
  <si>
    <t>Частни жалби и протести</t>
  </si>
  <si>
    <t>по жалби</t>
  </si>
  <si>
    <t>по протести</t>
  </si>
  <si>
    <t>Общо свършени дела               (от к7 до к17)</t>
  </si>
  <si>
    <t>отменена отчасти с връщане за ново разглеждане</t>
  </si>
  <si>
    <t>делото прекратено</t>
  </si>
  <si>
    <t>неразгледани дела в началото на отчетния период</t>
  </si>
  <si>
    <t>разгледани</t>
  </si>
  <si>
    <t>останали неразгледани в края на отчетния период</t>
  </si>
  <si>
    <t>приложено условно осъждане</t>
  </si>
  <si>
    <t>отменено условно осъждане</t>
  </si>
  <si>
    <t>наказанието намалено</t>
  </si>
  <si>
    <t>наказанието увеличено</t>
  </si>
  <si>
    <t>с други промени в наказателната част</t>
  </si>
  <si>
    <t>с промяна в гражданската част</t>
  </si>
  <si>
    <t>с връщане за ново разглеждане</t>
  </si>
  <si>
    <t>с произнасяне на нова присъда</t>
  </si>
  <si>
    <t>к5=k1+k2</t>
  </si>
  <si>
    <t>k6=k7 до к17</t>
  </si>
  <si>
    <t>к18=к5-к6</t>
  </si>
  <si>
    <t>к22=к19+к20-к21</t>
  </si>
  <si>
    <t xml:space="preserve">Касационни производства по НАХ дела </t>
  </si>
  <si>
    <t>Насрочвания на  дела в ОЗ</t>
  </si>
  <si>
    <t xml:space="preserve"> Налични</t>
  </si>
  <si>
    <t>Отлагания на дела в ОЗ</t>
  </si>
  <si>
    <t xml:space="preserve">                                             в т.ч. новопостъпили</t>
  </si>
  <si>
    <t>в т.ч. новопостъпили</t>
  </si>
  <si>
    <t xml:space="preserve">                  Свършени - общо</t>
  </si>
  <si>
    <t xml:space="preserve">                                                         в т.ч. решени</t>
  </si>
  <si>
    <t xml:space="preserve">                                              от решените - уважени</t>
  </si>
  <si>
    <t>ОКРЪЖЕН СЪД ВКЛ.СГС</t>
  </si>
  <si>
    <t>№ по ред</t>
  </si>
  <si>
    <t>Съдия</t>
  </si>
  <si>
    <t>Съдийски стаж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</si>
  <si>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</si>
  <si>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</si>
  <si>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</si>
  <si>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</si>
  <si>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</si>
  <si>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</si>
  <si>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</si>
  <si>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</si>
  <si>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</si>
  <si>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т.ч. по видове дела</t>
  </si>
  <si>
    <t>нак.I</t>
  </si>
  <si>
    <t>нак.II</t>
  </si>
  <si>
    <t>в.а.н.д.</t>
  </si>
  <si>
    <t>ч.н.д.</t>
  </si>
  <si>
    <t>в.ч.н.д.</t>
  </si>
  <si>
    <t>а.н.д</t>
  </si>
  <si>
    <t>ч.ж.</t>
  </si>
  <si>
    <t>За всичко дела</t>
  </si>
  <si>
    <t>РЕШЕНИЯ</t>
  </si>
  <si>
    <t>ОПРЕДЕЛЕНИЯ</t>
  </si>
  <si>
    <t>ИНДЕКСИ</t>
  </si>
  <si>
    <t>ОБЩО</t>
  </si>
  <si>
    <t>2б</t>
  </si>
  <si>
    <t>2в</t>
  </si>
  <si>
    <t xml:space="preserve">ОБЩО </t>
  </si>
  <si>
    <t>гр.д.I</t>
  </si>
  <si>
    <t>гр.д.II</t>
  </si>
  <si>
    <t>ч.гр.</t>
  </si>
  <si>
    <t>търг.</t>
  </si>
  <si>
    <t>ф.д.</t>
  </si>
  <si>
    <t>Продължаващи дела под същия номер</t>
  </si>
  <si>
    <t>продължени под същия номер</t>
  </si>
  <si>
    <t>8а</t>
  </si>
  <si>
    <t>8б</t>
  </si>
  <si>
    <t>8в</t>
  </si>
  <si>
    <t>8г</t>
  </si>
  <si>
    <t>Дела за разглеждане                                /кол.1+6/</t>
  </si>
  <si>
    <t>Общо постъпили дела през отчетния период /к 2+3+4+5/</t>
  </si>
  <si>
    <t>върнати дела за ново разглеждане под нов номер</t>
  </si>
  <si>
    <t>От решените дела /кол.10+11+12 /  с необявени решения с изтекъл срок над 3м.</t>
  </si>
  <si>
    <t xml:space="preserve">Продължени дела под същия номер </t>
  </si>
  <si>
    <t>Кумулации</t>
  </si>
  <si>
    <t>1. Приложение 1 - Отчет за работата на съда</t>
  </si>
  <si>
    <t>2. Приложение 2 - Отчет за гражданските и търговските дела - първа инстанция</t>
  </si>
  <si>
    <t>3. Приложение 2 - Отчет за гражданските втора инстанция</t>
  </si>
  <si>
    <t>4. Приложение 2 - Отчет за наказателните дела - първа инстанция</t>
  </si>
  <si>
    <t>6. Приложение 3 -Справка за дейността на съдиите - наказателни дела</t>
  </si>
  <si>
    <t>8. Приложение 3 - Справка за дейността на съдиите по граждански и търговски дела</t>
  </si>
  <si>
    <t>7. Приложение 3 -Справка за резултатите от върнати обжалвани и протестирани наказателни дела на съдиите</t>
  </si>
  <si>
    <t>9. Приложение 3 - Справка за резултатите от върнати обжалвани и протестирани граждански дела на съдиите</t>
  </si>
  <si>
    <t>Върнати дела за ново разглеждане под нов номер</t>
  </si>
  <si>
    <t>Повт. вненсени и образувани под нов номер след прекр. на съд.пр-во (чл. 42, ал. 2 , чл. 249 и чл. 288, т. 1 от НПК)</t>
  </si>
  <si>
    <t>Обр. под нов No дела при повторно пост. въззивни жалби</t>
  </si>
  <si>
    <t>В т.ч.</t>
  </si>
  <si>
    <t>Постъпили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</si>
  <si>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</si>
  <si>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 xml:space="preserve">·         </t>
    </r>
    <r>
      <rPr>
        <sz val="12"/>
        <rFont val="Times New Roman"/>
        <family val="1"/>
        <charset val="204"/>
      </rPr>
      <t xml:space="preserve">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OS-Varna.xls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</si>
  <si>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Наименованието на града  за съответния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Текстът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</si>
  <si>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периодът на отчитане само с цифра:  6 (за полугодие) или 12, когато отчетът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</si>
  <si>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</si>
  <si>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</si>
  <si>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</si>
  <si>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Формата се проверява за грешки едва </t>
    </r>
    <r>
      <rPr>
        <b/>
        <sz val="12"/>
        <rFont val="Times New Roman"/>
        <family val="1"/>
        <charset val="204"/>
      </rPr>
      <t>след попълване на всички данни</t>
    </r>
    <r>
      <rPr>
        <sz val="12"/>
        <rFont val="Times New Roman"/>
        <family val="1"/>
        <charset val="204"/>
      </rPr>
      <t xml:space="preserve"> в приложенията. Едва тогава е възможно засичане на всички данни. 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</si>
  <si>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</si>
  <si>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</t>
    </r>
    <r>
      <rPr>
        <sz val="12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 за разглеждане за съответния отчетен период).</t>
    </r>
  </si>
  <si>
    <r>
      <t xml:space="preserve">·         </t>
    </r>
    <r>
      <rPr>
        <sz val="12"/>
        <rFont val="Times New Roman"/>
        <family val="1"/>
        <charset val="204"/>
      </rPr>
      <t>Процентът в колона "Свършени дела - В срок до 3 месеца - %" не трябва да надвишава 100%.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</si>
  <si>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попълнени грешни данни, поради което този, който въвежда данните следва внимателно да огледа приложенията и коригира въведената информация.</t>
    </r>
  </si>
  <si>
    <r>
      <t xml:space="preserve">·         </t>
    </r>
    <r>
      <rPr>
        <sz val="12"/>
        <rFont val="Times New Roman"/>
        <family val="1"/>
        <charset val="204"/>
      </rPr>
      <t>Времетраенето на размяната на книжата -Справка ІV- се посочва в месеци: от датата на образуване на делото - до датата на разпореждането на съда по чл.140,ал.3 от ГПК ;</t>
    </r>
  </si>
  <si>
    <r>
      <t xml:space="preserve">·         </t>
    </r>
    <r>
      <rPr>
        <sz val="12"/>
        <rFont val="Times New Roman"/>
        <family val="1"/>
        <charset val="204"/>
      </rPr>
      <t>При двойната размяна на книжа по търговските дела, данните се попълват  на втория ред на справката.</t>
    </r>
  </si>
  <si>
    <r>
      <t xml:space="preserve">·         </t>
    </r>
    <r>
      <rPr>
        <sz val="12"/>
        <rFont val="Times New Roman"/>
        <family val="1"/>
        <charset val="204"/>
      </rPr>
      <t xml:space="preserve">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</si>
  <si>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 xml:space="preserve">От несвършените дела /кол.13/ с изтекъл срок от първото образуване на делото                     </t>
  </si>
  <si>
    <t>В т.ч. повт. вненсени и образувани под нов номер след прекр. на съд.пр-во</t>
  </si>
  <si>
    <t>Общо постъпили дела през отчетния период</t>
  </si>
  <si>
    <t>ОКРЪЖЕН СЪД, вкл. СГС</t>
  </si>
  <si>
    <t>/име на окръжния съд, вкл. СГС/</t>
  </si>
  <si>
    <t>Съдия
/име, презиме, фамилия/</t>
  </si>
  <si>
    <t>Oбщо                                    
(кол.9+кол.10)</t>
  </si>
  <si>
    <t>Дела за разглеждане                          
(к.1 + к.5)</t>
  </si>
  <si>
    <t>Общо постъпили дела през отчетния период 
(к.2+к.4)</t>
  </si>
  <si>
    <t>Видове дела</t>
  </si>
  <si>
    <r>
      <t xml:space="preserve">·         </t>
    </r>
    <r>
      <rPr>
        <sz val="12"/>
        <rFont val="Times New Roman"/>
        <family val="1"/>
        <charset val="204"/>
      </rPr>
      <t xml:space="preserve">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предходния отчет за дейността на съда.</t>
    </r>
  </si>
  <si>
    <t>0130</t>
  </si>
  <si>
    <r>
      <t xml:space="preserve">       </t>
    </r>
    <r>
      <rPr>
        <b/>
        <u/>
        <sz val="14"/>
        <color rgb="FFFF0000"/>
        <rFont val="Times New Roman"/>
        <family val="1"/>
        <charset val="204"/>
      </rPr>
      <t>Попълването на отчетната форма за съда започва от попълването на Приложение 3, следвано от Приложение 1, Приложение 2 (гражд. и нак.дела) -  I инс-я и Приложение 2 (гражд. и нак.дела) - II инс-я .</t>
    </r>
    <r>
      <rPr>
        <b/>
        <sz val="14"/>
        <color rgb="FFFF0000"/>
        <rFont val="Times New Roman"/>
        <family val="1"/>
        <charset val="204"/>
      </rPr>
      <t xml:space="preserve">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 и Приложение 1, клетките в Приложение 1 и Приложение 2, в които има несъответствие се оцветяват в червено. </t>
    </r>
  </si>
  <si>
    <t>5. Приложение 2 - Отчет за наказателните дела - втора инстанция</t>
  </si>
  <si>
    <t xml:space="preserve">  ОТЧЕТ  по наказателните дела  ІІ инст.  на ОКРЪЖЕН  СЪД  гр.</t>
  </si>
  <si>
    <t>ПРЕСТЪПЛЕНИЯ ПРОТИВ РЕПУБЛИКАТА</t>
  </si>
  <si>
    <t>0113</t>
  </si>
  <si>
    <t>ПРЕСТЪПЛЕНИЯ ПРОТИВ ЛИЧНОСТТА - Убийства</t>
  </si>
  <si>
    <t>0205</t>
  </si>
  <si>
    <t>Убийство в състояние на силно раздразнение - чл. 118 НК</t>
  </si>
  <si>
    <t>Лишаване от живот при професионална непредпазливост - чл. 123 НК</t>
  </si>
  <si>
    <t>0210</t>
  </si>
  <si>
    <t>0214</t>
  </si>
  <si>
    <t>0215</t>
  </si>
  <si>
    <t>0216</t>
  </si>
  <si>
    <t>ПРЕСТЪПЛЕНИЯ ПРОТИВ ЛИЧНОСТТА - Телесни повреди</t>
  </si>
  <si>
    <t>ДРУГИ ПРЕСТЪПЛЕНИЯ ПРОТИВ ЛИЧНОСТТА</t>
  </si>
  <si>
    <t>ПРЕСТЪПЛЕНИЯ ПРОТИВ СОБСТВЕНОСТТА</t>
  </si>
  <si>
    <t>ПРЕСТЪПЛЕНИЯ ПРОТИВ СТОПАНСТВОТО</t>
  </si>
  <si>
    <t>ПРЕСТЪПЛЕНИЯ ПРОТИВ ФИНАНСОВАТА,  ДАНЪЧНАТА И ОСИГУРИТЕЛНАТА СИСТЕМИ</t>
  </si>
  <si>
    <t>800А</t>
  </si>
  <si>
    <t xml:space="preserve">ПРЕСТЪПЛЕНИЯ ПРОТИВ ДЕЙНОСТТА НА ДЪРЖАВНИТЕ ОРГАНИ И ОБЩЕСТВЕНИТЕ ОРГАНИЗАЦИИ </t>
  </si>
  <si>
    <t>Престъпление по служба - чл. 282а НК</t>
  </si>
  <si>
    <t>Престъпление по служба - чл. 283 НК</t>
  </si>
  <si>
    <t>Престъпление по служба - чл. 283а НК</t>
  </si>
  <si>
    <t>Престъпление по служба - чл. 283б НК</t>
  </si>
  <si>
    <t>ПРЕСТЪПЛЕНИЯ ПРОТИВ РЕДА И ОБЩЕСТВЕНОТО СПОКОЙСТВИЕ</t>
  </si>
  <si>
    <t>1202</t>
  </si>
  <si>
    <t>1203</t>
  </si>
  <si>
    <t>ОБЩООПАСНИ ПРЕСТЪПЛЕНИЯ</t>
  </si>
  <si>
    <t>1302</t>
  </si>
  <si>
    <t>1311</t>
  </si>
  <si>
    <t>1313</t>
  </si>
  <si>
    <t>1315</t>
  </si>
  <si>
    <t>1332</t>
  </si>
  <si>
    <t>1334</t>
  </si>
  <si>
    <t>1336</t>
  </si>
  <si>
    <t>ПРЕСТЪПЛЕНИЯ ПРОТИВ ОТБРАНИТЕЛНАТА СПОСОБНОСТ НА РЕПУБЛИКАТА</t>
  </si>
  <si>
    <t>1401</t>
  </si>
  <si>
    <t>ПРЕСТЪПЛЕНИЯ ПРОТИВ МИРА И ЧОВЕЧЕСТВОТО</t>
  </si>
  <si>
    <t>ОБЩО ДЕЛА НОХ  /от ш. 0100 до ш. 1600/</t>
  </si>
  <si>
    <t>2110</t>
  </si>
  <si>
    <t>Производство по молби за реабилитация</t>
  </si>
  <si>
    <t>3000</t>
  </si>
  <si>
    <t>4000</t>
  </si>
  <si>
    <t>АДМИНИСТРАТИВНИ ДЕЛА - общо</t>
  </si>
  <si>
    <t>Общо наказателни I инстанция дела</t>
  </si>
  <si>
    <t>1699</t>
  </si>
  <si>
    <t>0306</t>
  </si>
  <si>
    <t>0407</t>
  </si>
  <si>
    <t>0408</t>
  </si>
  <si>
    <t>0409</t>
  </si>
  <si>
    <t>0425</t>
  </si>
  <si>
    <t>0431</t>
  </si>
  <si>
    <t>0706</t>
  </si>
  <si>
    <t>0709</t>
  </si>
  <si>
    <t>0710</t>
  </si>
  <si>
    <t>0715</t>
  </si>
  <si>
    <t>0720</t>
  </si>
  <si>
    <t>0729</t>
  </si>
  <si>
    <t>0735</t>
  </si>
  <si>
    <t>0736</t>
  </si>
  <si>
    <t>0738</t>
  </si>
  <si>
    <t>0801</t>
  </si>
  <si>
    <t>0802</t>
  </si>
  <si>
    <t>0803</t>
  </si>
  <si>
    <t>0804</t>
  </si>
  <si>
    <t>0822</t>
  </si>
  <si>
    <t>0823</t>
  </si>
  <si>
    <t>0835</t>
  </si>
  <si>
    <t>0836</t>
  </si>
  <si>
    <t>0837</t>
  </si>
  <si>
    <t>0839</t>
  </si>
  <si>
    <t>0913</t>
  </si>
  <si>
    <t>0914</t>
  </si>
  <si>
    <t>0915</t>
  </si>
  <si>
    <t>0916</t>
  </si>
  <si>
    <t>0917</t>
  </si>
  <si>
    <t>0918</t>
  </si>
  <si>
    <t>0932</t>
  </si>
  <si>
    <t>0933</t>
  </si>
  <si>
    <t>0934</t>
  </si>
  <si>
    <t>0935</t>
  </si>
  <si>
    <t>0936</t>
  </si>
  <si>
    <t>0937</t>
  </si>
  <si>
    <t>0938</t>
  </si>
  <si>
    <t>0939</t>
  </si>
  <si>
    <t>0941</t>
  </si>
  <si>
    <t xml:space="preserve">Видове престъпления по НК      </t>
  </si>
  <si>
    <t xml:space="preserve">а </t>
  </si>
  <si>
    <t>ЧНД - СЪДЕБНО ПРОИЗВОДСТВО</t>
  </si>
  <si>
    <t>ЧНД - ОТ ДОСЪДЕБНОТО ПРОИЗВОДСТВО</t>
  </si>
  <si>
    <t>1321</t>
  </si>
  <si>
    <t>1338</t>
  </si>
  <si>
    <t>0305</t>
  </si>
  <si>
    <t>0412</t>
  </si>
  <si>
    <t>0416</t>
  </si>
  <si>
    <t>0435</t>
  </si>
  <si>
    <t>0440</t>
  </si>
  <si>
    <t>0443</t>
  </si>
  <si>
    <t>0447</t>
  </si>
  <si>
    <t>ПРЕСТЪПЛЕНИЯ ПРОТИВ ПРАВАТА НА ГРАЖДАНИТЕ</t>
  </si>
  <si>
    <t>0501</t>
  </si>
  <si>
    <t>Кражба в особено големи размери, представляваща особено тежък случай - чл. 196а НК</t>
  </si>
  <si>
    <t>0702</t>
  </si>
  <si>
    <t>0722</t>
  </si>
  <si>
    <t>0734</t>
  </si>
  <si>
    <t>0817</t>
  </si>
  <si>
    <t>0911</t>
  </si>
  <si>
    <t>0418</t>
  </si>
  <si>
    <r>
      <t xml:space="preserve">Задържане на заложници -  чл. 143а, ал. 3, предл.второ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</si>
  <si>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Убийство по чл. 115 НК</t>
    </r>
  </si>
  <si>
    <t>Квалифицирани състави на убийство - чл. 116, ал. 1 НК</t>
  </si>
  <si>
    <t>Убийство на съдия, прокурор, следовател, полицейски орган, разследващ полицай, държавен или частен съдебен изпълнител и помощник - частен съдебен изпълнител, митнически и данъчен служител - чл. 116, ал. 2 НК</t>
  </si>
  <si>
    <t>Опит за убийство по чл. 115 НК</t>
  </si>
  <si>
    <t>Опит за убийство по чл. 116 НК</t>
  </si>
  <si>
    <t>Опит за убийство по чл. 118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</si>
  <si>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Тероризъм - чл. 108а</t>
    </r>
    <r>
      <rPr>
        <b/>
        <sz val="10"/>
        <rFont val="Arial Narrow"/>
        <family val="2"/>
        <charset val="204"/>
      </rPr>
      <t xml:space="preserve"> (само за СпНС)</t>
    </r>
  </si>
  <si>
    <t>Тежка, средна телесна повреда на съдия, прокурор, следовател, лице от състава на МВР, държавен или частен съдебен изпълнител и помощник - частен съдебен изпълнител, митнически и данъчен служител - чл. 131, ал. 2, т. 1 и 2 НК</t>
  </si>
  <si>
    <r>
      <rPr>
        <b/>
        <sz val="10"/>
        <rFont val="Arial Narrow"/>
        <family val="2"/>
        <charset val="204"/>
      </rPr>
      <t>в.т.ч.</t>
    </r>
    <r>
      <rPr>
        <sz val="10"/>
        <rFont val="Arial Narrow"/>
        <family val="2"/>
        <charset val="204"/>
      </rPr>
      <t xml:space="preserve"> Отвличане - чл. 142, ал. 1 НК</t>
    </r>
  </si>
  <si>
    <t>Квалифицирани състави на отвличане - чл. 142, ал. 2 НК</t>
  </si>
  <si>
    <t>Отвличане по чл. 142, ал. 3 НК</t>
  </si>
  <si>
    <t>Приготовление за отвличане - чл. 142, ал. 5 НК</t>
  </si>
  <si>
    <r>
  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МВР, от лице, действащо по поръчение на организирана престъпна група - чл. 142а, ал. 2, предл.второ НК (</t>
    </r>
    <r>
      <rPr>
        <b/>
        <sz val="10"/>
        <rFont val="Arial Narrow"/>
        <family val="2"/>
        <charset val="204"/>
      </rPr>
      <t>само за СпНС)</t>
    </r>
  </si>
  <si>
    <r>
      <t xml:space="preserve">Принуда - чл. 143, ал. 2, предл.второ НК </t>
    </r>
    <r>
      <rPr>
        <b/>
        <sz val="10"/>
        <rFont val="Arial Narrow"/>
        <family val="2"/>
        <charset val="204"/>
      </rPr>
      <t>(само за СпНС)</t>
    </r>
  </si>
  <si>
    <t>Квалфицирани състави на блудство - чл. 149, ал. 5 НК</t>
  </si>
  <si>
    <t>Квалифицирани състави на изнасилване - чл. 152, ал. 4 НК</t>
  </si>
  <si>
    <r>
      <t>Склоняване към проституция - чл. 155, ал. 5, т. 1 НК</t>
    </r>
    <r>
      <rPr>
        <b/>
        <sz val="10"/>
        <rFont val="Arial Narrow"/>
        <family val="2"/>
        <charset val="204"/>
      </rPr>
      <t xml:space="preserve"> (само за СпНС)</t>
    </r>
  </si>
  <si>
    <r>
      <t xml:space="preserve">Квалифицирани състави на отвличане с цел предоставяне за развратни действия - чл. 156, ал. 3, т. 1 НК </t>
    </r>
    <r>
      <rPr>
        <b/>
        <sz val="10"/>
        <rFont val="Arial Narrow"/>
        <family val="2"/>
        <charset val="204"/>
      </rPr>
      <t>(само за СпНС)</t>
    </r>
  </si>
  <si>
    <r>
      <t>Разпространение на порнографски материали - чл. 159, ал. 5 НК</t>
    </r>
    <r>
      <rPr>
        <b/>
        <sz val="10"/>
        <rFont val="Arial Narrow"/>
        <family val="2"/>
        <charset val="204"/>
      </rPr>
      <t xml:space="preserve"> (само за СпНС)</t>
    </r>
  </si>
  <si>
    <r>
      <t>Трафик на хора, представляващ опасен рецидив - чл. 159г, предл.второ НК</t>
    </r>
    <r>
      <rPr>
        <b/>
        <sz val="10"/>
        <rFont val="Arial Narrow"/>
        <family val="2"/>
        <charset val="204"/>
      </rPr>
      <t xml:space="preserve"> (само за СпНС)</t>
    </r>
  </si>
  <si>
    <r>
      <t xml:space="preserve">в т.ч. </t>
    </r>
    <r>
      <rPr>
        <sz val="10"/>
        <rFont val="Arial Narrow"/>
        <family val="2"/>
        <charset val="204"/>
      </rPr>
      <t xml:space="preserve">Против националното и расовото равенство - чл. 162, ал. 3, предл.първо и ал. 4 НК  </t>
    </r>
    <r>
      <rPr>
        <b/>
        <sz val="10"/>
        <rFont val="Arial Narrow"/>
        <family val="2"/>
        <charset val="204"/>
      </rPr>
      <t xml:space="preserve">(само за СпНС)
</t>
    </r>
  </si>
  <si>
    <r>
      <t xml:space="preserve">в т.ч. </t>
    </r>
    <r>
      <rPr>
        <sz val="10"/>
        <rFont val="Arial Narrow"/>
        <family val="2"/>
        <charset val="204"/>
      </rPr>
      <t xml:space="preserve">Квалифицирани състави на телесна повреда - чл. 131, ал. 1, т. 8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</si>
  <si>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Квалифицирани състави на кражба - чл. 195, ал. 1, т. 9, предл.второ НК  </t>
    </r>
    <r>
      <rPr>
        <b/>
        <sz val="10"/>
        <rFont val="Arial Narrow"/>
        <family val="2"/>
        <charset val="204"/>
      </rPr>
      <t>(само за СпНС)</t>
    </r>
  </si>
  <si>
    <t>Квалифицирани състави на грабеж - чл. 199, ал. 1 НК</t>
  </si>
  <si>
    <t>Квалифицирани състави на грабеж - чл. 199, ал. 2 НК</t>
  </si>
  <si>
    <t>Длъжностно присвояване в особено големи размери, представляващо особено тежък случай - чл. 203, ал. 1 НК</t>
  </si>
  <si>
    <t>Обсебване в особено големи размери, представляващо особено тежък случай - чл. 206, ал. 4 НК</t>
  </si>
  <si>
    <r>
      <t xml:space="preserve">Присвояване на съкровище - чл. 208, ал. 5, предл.първо НК </t>
    </r>
    <r>
      <rPr>
        <b/>
        <sz val="10"/>
        <rFont val="Arial Narrow"/>
        <family val="2"/>
        <charset val="204"/>
      </rPr>
      <t>(само за СпНС)</t>
    </r>
  </si>
  <si>
    <t>Документна измама в особено големи размери - чл. 212, ал. 5 НК</t>
  </si>
  <si>
    <r>
      <t xml:space="preserve">Квалифицирани състави на рекет - чл. 213а, ал. 2, т. 5, предл.второ НК </t>
    </r>
    <r>
      <rPr>
        <b/>
        <sz val="10"/>
        <rFont val="Arial Narrow"/>
        <family val="2"/>
        <charset val="204"/>
      </rPr>
      <t>(само за СпНС)</t>
    </r>
  </si>
  <si>
    <t>Квалифицирани състави на рекет - чл. 213а, ал. 3 НК</t>
  </si>
  <si>
    <t>Квалифицирани състави на рекет - чл.213а, ал. 4 НК</t>
  </si>
  <si>
    <t>Квалифицирани състави на изнудване - чл. 214, ал. 2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</si>
  <si>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Безстопанственост - чл. 219, ал. 1 и 2 НК</t>
    </r>
  </si>
  <si>
    <t>Умишлена безстопанственост - чл. 219, ал. 3 НК</t>
  </si>
  <si>
    <t>Безстопанственост в особено големи размери, представляваща особено тежък случай - чл. 219, ал. 4 НК</t>
  </si>
  <si>
    <t>Сключване на неизгодна сделка, в това число и квалифициран състав - чл. 220 НК</t>
  </si>
  <si>
    <r>
      <t xml:space="preserve">Престъпления против горското стопанство - чл. 235, ал. 4, предл.първо НК </t>
    </r>
    <r>
      <rPr>
        <b/>
        <sz val="10"/>
        <rFont val="Arial Narrow"/>
        <family val="2"/>
        <charset val="204"/>
      </rPr>
      <t>(само за СпНС)</t>
    </r>
  </si>
  <si>
    <t>Контрабанда на наркотични вещества - чл. 242 ал. 2 НК</t>
  </si>
  <si>
    <t>Контрабанда на прекурсори или съоръжения и материали за производство на наркотични вещества - чл. 242 ал. 3 НК</t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</si>
  <si>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Пране на пари, приготовление и сдружаване - чл. 253, ал. 1 НК; чл. 253а НК</t>
    </r>
  </si>
  <si>
    <t>Квалифицирани състави на пране на пари - чл. 253, ал. 2 - 5 НК</t>
  </si>
  <si>
    <t>Нарушаване разпоредбите на Закона за мерките срещу изпирането на пари от длъжностно лице - чл. 253б НК</t>
  </si>
  <si>
    <t>Укриване и неплащане на данъчни задължения - чл. 255, чл. 255а, чл. 256, чл. 257 НК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</si>
  <si>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превеждане през граница - чл. 280, ал. 2, т. 5 НК  </t>
    </r>
    <r>
      <rPr>
        <b/>
        <sz val="10"/>
        <rFont val="Arial Narrow"/>
        <family val="2"/>
        <charset val="204"/>
      </rPr>
      <t>(само за СпНС)</t>
    </r>
    <r>
      <rPr>
        <sz val="10"/>
        <rFont val="Arial Narrow"/>
        <family val="2"/>
        <charset val="204"/>
      </rPr>
      <t xml:space="preserve">
</t>
    </r>
  </si>
  <si>
    <t>Основен състав на престъпление по служба - чл. 282,  ал. 1 НК</t>
  </si>
  <si>
    <t>Квалифицирани състави на престъпление по служба - чл. 282, ал. 2 - 5 НК</t>
  </si>
  <si>
    <t>Подкуп - чл. 301 НК</t>
  </si>
  <si>
    <t>Квалифицирани състави на подуп - чл. 302 НК</t>
  </si>
  <si>
    <t>Подкуп в особено големи размери, представляващ особено тежък случай - чл. 302а НК</t>
  </si>
  <si>
    <t>Подкуп на длъжностно лице - чл. 304 НК</t>
  </si>
  <si>
    <t>Подкуп на длъжностно лице, заемащо отговорно служебно положение, включително съдия, съдебен заседател, прокурор или следовател - чл. 304а НК</t>
  </si>
  <si>
    <t>Подкуп от и на чуждо длъжностно лице - чл. 301, ал. 5 и чл. 304, ал. 3 НК</t>
  </si>
  <si>
    <t>Подкуп с цел упражняване на влияние - чл. 304б НК</t>
  </si>
  <si>
    <t>Подкуп, получен от арбитър или вещо лице - чл. 305 НК</t>
  </si>
  <si>
    <t>Посредничество за подкуп - чл. 305а НК</t>
  </si>
  <si>
    <t>Провокация за подкуп - чл. 307 НК</t>
  </si>
  <si>
    <t>ДОКУМЕНТНИ ПРЕСТЪПЛЕНИЯ - чл. 308 - чл. 319 НК</t>
  </si>
  <si>
    <t>КОМПЮТЪРНИ ПРЕСТЪПЛЕНИЯ - чл. 319а - чл. 319е НК</t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</si>
  <si>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Образуване и ръководене на организирана престъпна група - чл. 321 НК </t>
    </r>
    <r>
      <rPr>
        <b/>
        <sz val="10"/>
        <rFont val="Arial Narrow"/>
        <family val="2"/>
        <charset val="204"/>
      </rPr>
      <t>(само за СпНС)</t>
    </r>
  </si>
  <si>
    <r>
      <t xml:space="preserve">Участие в ръководството на престъпна организация или група - чл. 321а НК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</si>
  <si>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Квалифицирани състави на палеж и взрив - чл. 330, ал. 2 и 3, чл. 333 НК</t>
    </r>
  </si>
  <si>
    <t>Причиняване на смърт и телесна повреда в транспорта - чл. 342 НК</t>
  </si>
  <si>
    <t>Причиняване на смърт по непредпазливост в транспорта - чл.343, ал. 1 б. "в" от НК</t>
  </si>
  <si>
    <t>Причиняване на смърт при управление на МПС в квалифицирани случаи - чл. 343, ал. 3, б. "б" и ал. 4 НК</t>
  </si>
  <si>
    <r>
      <t xml:space="preserve">Противозаконно отнемане на МПС - чл. 346, ал.6, предл.второ НК  </t>
    </r>
    <r>
      <rPr>
        <b/>
        <sz val="10"/>
        <rFont val="Arial Narrow"/>
        <family val="2"/>
        <charset val="204"/>
      </rPr>
      <t>(само за СпНС)</t>
    </r>
  </si>
  <si>
    <t>Основни състави на производство, пренасяне, изготвяне, търговия и др. на наркотични вещества - чл. 354а, ал. 1 и 2 НК</t>
  </si>
  <si>
    <t>Склоняване към употреба на наркотични вещества - чл. 354б НК</t>
  </si>
  <si>
    <r>
      <t xml:space="preserve">Квалифицирани състави на отглеждане на растения с цел производство на наркотични вещества - чл. 354в, ал. 2 - 4 НК  </t>
    </r>
    <r>
      <rPr>
        <b/>
        <sz val="10"/>
        <rFont val="Arial Narrow"/>
        <family val="2"/>
        <charset val="204"/>
      </rPr>
      <t>(само за СпНС)</t>
    </r>
  </si>
  <si>
    <r>
      <t xml:space="preserve">Общоопасни престъпления, извършени от чужд гражданин - чл. 356б, ал. 2  НК  </t>
    </r>
    <r>
      <rPr>
        <b/>
        <sz val="10"/>
        <rFont val="Arial Narrow"/>
        <family val="2"/>
        <charset val="204"/>
      </rPr>
      <t>(само за СпНС)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</si>
  <si>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Разгласяване сведения, представляващи държавна тайна - чл. 357 - чл. 360 НК</t>
    </r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</si>
  <si>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Производство за определяне на общо наказание по чл. 23-27 НК (кумулации – чл. 306, ал. 1, т. 1 НПК)</t>
    </r>
  </si>
  <si>
    <t>Искания за възобновяване (чл. 419 от НПК)</t>
  </si>
  <si>
    <t>в/ от 6 месеца  до 1 г.</t>
  </si>
  <si>
    <t>Искове по СК - допускане на осиновяване</t>
  </si>
  <si>
    <t>Искове по СК - информация за осиновяване</t>
  </si>
  <si>
    <t>Искове по СК - допускане на международно осиновяване</t>
  </si>
  <si>
    <t>Искове по СК - прекратяване на осиновяване, вкл. международно осиновяване</t>
  </si>
  <si>
    <r>
      <t>Иск за връщане на дете – Хагска конвенция</t>
    </r>
    <r>
      <rPr>
        <i/>
        <sz val="10"/>
        <rFont val="Arial"/>
        <family val="2"/>
        <charset val="204"/>
      </rPr>
      <t xml:space="preserve"> /</t>
    </r>
    <r>
      <rPr>
        <b/>
        <i/>
        <sz val="10"/>
        <rFont val="Arial"/>
        <family val="2"/>
        <charset val="204"/>
      </rPr>
      <t>само СГС</t>
    </r>
    <r>
      <rPr>
        <i/>
        <sz val="10"/>
        <rFont val="Arial"/>
        <family val="2"/>
        <charset val="204"/>
      </rPr>
      <t>/</t>
    </r>
  </si>
  <si>
    <r>
      <t xml:space="preserve">Иск за признаване на чуждестранно решение и за допускане на изпълнението на чуждестранно решение </t>
    </r>
    <r>
      <rPr>
        <i/>
        <sz val="10"/>
        <rFont val="Arial"/>
        <family val="2"/>
        <charset val="204"/>
      </rPr>
      <t>/</t>
    </r>
    <r>
      <rPr>
        <b/>
        <i/>
        <sz val="10"/>
        <rFont val="Arial"/>
        <family val="2"/>
        <charset val="204"/>
      </rPr>
      <t>само СГС</t>
    </r>
    <r>
      <rPr>
        <i/>
        <sz val="10"/>
        <rFont val="Arial"/>
        <family val="2"/>
        <charset val="204"/>
      </rPr>
      <t>/</t>
    </r>
  </si>
  <si>
    <t>Облигационни искове от/срещу владелец</t>
  </si>
  <si>
    <t>Искове по ЗОДОВ</t>
  </si>
  <si>
    <t>Искове за обезщетение от неприлагане на право на ЕС</t>
  </si>
  <si>
    <t>Молба за издаване на изпълнителен лист  и  на молба за допущане изпълнението на  съд.решение или друг акт постановен в ДЧ на ЕС по Регламент /ЕО/ № 4/2009 г.</t>
  </si>
  <si>
    <t>Молба за издаване на удостоверение; молба за издаване на изпълнителен лист въз основа на европейско изпълнително основание  по Регламент /ЕО/ № 805/2004 г.</t>
  </si>
  <si>
    <t>0100-1</t>
  </si>
  <si>
    <t>0106-1</t>
  </si>
  <si>
    <t>0107-1</t>
  </si>
  <si>
    <t>0108-1</t>
  </si>
  <si>
    <t>0109-1</t>
  </si>
  <si>
    <t>0113-1</t>
  </si>
  <si>
    <t>0114-1</t>
  </si>
  <si>
    <t>0200-1</t>
  </si>
  <si>
    <t>0201-1</t>
  </si>
  <si>
    <t>0202-1</t>
  </si>
  <si>
    <t>0204-1</t>
  </si>
  <si>
    <t>0300-1</t>
  </si>
  <si>
    <t>0400-1</t>
  </si>
  <si>
    <t>0600-1</t>
  </si>
  <si>
    <t>0900-1</t>
  </si>
  <si>
    <t>1000-1</t>
  </si>
  <si>
    <t>1008-1</t>
  </si>
  <si>
    <t>1009-1</t>
  </si>
  <si>
    <t>1010-1</t>
  </si>
  <si>
    <t>1011-1</t>
  </si>
  <si>
    <t>1012-1</t>
  </si>
  <si>
    <t>1300-1</t>
  </si>
  <si>
    <t xml:space="preserve">Искове за права или правоотношения, породени или отнасящи се до търговска сделка /обективна и субективна/.
</t>
  </si>
  <si>
    <t>Искове за права или правоотношения,породени или отнасящи се до концесия, обществена поръчка или приватизационен договор</t>
  </si>
  <si>
    <t>Искове за права или правоотношения, породени или отнасящи се до картелни споразумения, решения и съгласувани практики, концентрация на стопанска дейност, нелоялна конкуренция и злоупотреба с монополно или господстващо положение</t>
  </si>
  <si>
    <t>Иск за недействителност на ТД</t>
  </si>
  <si>
    <t>Иск за защита на членствени права на членове на ТД</t>
  </si>
  <si>
    <t xml:space="preserve">Иск за отмяна на решение на общо събрание на ТД и нищожност при повторност на отменено решение на орган на ТД </t>
  </si>
  <si>
    <t>Иск за установяване допуснато нарушение при преобразуване на ТД</t>
  </si>
  <si>
    <t>Иск за прекратяване на ТД по съдебен ред</t>
  </si>
  <si>
    <t>Иск за заплащане на дивидент и равностойността на дружествен дял</t>
  </si>
  <si>
    <t>Производство по несъстоятелност</t>
  </si>
  <si>
    <t>Иск за установяване нищожност или недопустимост на вписването, или несъществуване на вписано обстоятелство</t>
  </si>
  <si>
    <t>Обжалване отказ на длъжностното лице по ЗТР за вписване/обявяване</t>
  </si>
  <si>
    <t>Иск за отмяна или изменение на охранителен акт, засягащ права на трети лица, извън исковете по чл. 29 ЗТР</t>
  </si>
  <si>
    <t>Иск за отмяна на решение на общото събрание на сдружение</t>
  </si>
  <si>
    <t>Иск за прекратяване по ЮЛНЦ</t>
  </si>
  <si>
    <t>Иск за прекратяване на кооперация по съдебен ред</t>
  </si>
  <si>
    <t>Иск за отмяна на решение на общото събрание на народно читалище или прекратяване на читалището</t>
  </si>
  <si>
    <t>Иск за прекратяване на читалище по съдебен ред</t>
  </si>
  <si>
    <t xml:space="preserve">Иск за разпускане на политическа партия </t>
  </si>
  <si>
    <t>Искове по спорове за интелектуална собственост</t>
  </si>
  <si>
    <t>Регистрация на сдружение, фондация, читалище</t>
  </si>
  <si>
    <t>Регистрация на ЖСК</t>
  </si>
  <si>
    <t>Регистрации на адвокатско дружество</t>
  </si>
  <si>
    <t>Регистрация на пенсионен фонд /фондове за допълнително задължително пенсионно осигуряване и фондове за допълнително доброволно пенсионни осигуряване вкл. по професионални схеми/</t>
  </si>
  <si>
    <t>Регистрация на религиозни институции и местните им поделения</t>
  </si>
  <si>
    <t>Регистрация и промени на политическа партия</t>
  </si>
  <si>
    <t>Частни търговски дела</t>
  </si>
  <si>
    <t>Други търговски дела</t>
  </si>
  <si>
    <t>Други фирмени дела</t>
  </si>
  <si>
    <t>2100-1</t>
  </si>
  <si>
    <t>2200-1</t>
  </si>
  <si>
    <t>2300-1</t>
  </si>
  <si>
    <t>2400-1</t>
  </si>
  <si>
    <t>2500-1</t>
  </si>
  <si>
    <t>2600-1</t>
  </si>
  <si>
    <t>2700-1</t>
  </si>
  <si>
    <t>2800-1</t>
  </si>
  <si>
    <t>2900-1</t>
  </si>
  <si>
    <t>21000-1</t>
  </si>
  <si>
    <t>21100-1</t>
  </si>
  <si>
    <t>21200-1</t>
  </si>
  <si>
    <t>21300-1</t>
  </si>
  <si>
    <t>21400-1</t>
  </si>
  <si>
    <t>21500-1</t>
  </si>
  <si>
    <t>21600-1</t>
  </si>
  <si>
    <t>21700-1</t>
  </si>
  <si>
    <t>21800-1</t>
  </si>
  <si>
    <t>21900-1</t>
  </si>
  <si>
    <t>22000-1</t>
  </si>
  <si>
    <t>22100-1</t>
  </si>
  <si>
    <t>22200-1</t>
  </si>
  <si>
    <t>22300-1</t>
  </si>
  <si>
    <t>22400-1</t>
  </si>
  <si>
    <t>22500-1</t>
  </si>
  <si>
    <t>22600-1</t>
  </si>
  <si>
    <t>22700-1</t>
  </si>
  <si>
    <t>22800-1</t>
  </si>
  <si>
    <t>22900-1</t>
  </si>
  <si>
    <t>23000-1</t>
  </si>
  <si>
    <t>Иск за обезщетение за вреди, причинени от членове на органи на ТД или други ЮЛ</t>
  </si>
  <si>
    <t>0117-1</t>
  </si>
  <si>
    <t>ВСИЧКО / от ш. 0100-1 до ш. 23000-1 вкл. /</t>
  </si>
  <si>
    <t>0219-1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</si>
  <si>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по СК - за произход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</si>
  <si>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Облигационни искове между съсобственици  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</si>
  <si>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Молба за издаване на европейска заповед за плащане и на молба за издаване изпълнителен лист по Регламент /ЕО/ № 1896/2006 г.</t>
    </r>
  </si>
  <si>
    <r>
      <t>Молба за признаване или отказ признаване решението по чл.  623 ГПК (Р-2201/2001г.,Р-44/2001) и за допускане изпълнението на съдебно решение или</t>
    </r>
    <r>
      <rPr>
        <i/>
        <sz val="10"/>
        <rFont val="Arial"/>
        <family val="2"/>
        <charset val="204"/>
      </rPr>
      <t xml:space="preserve"> друг акт  постановен в ДЧ  съгласно Регламент /ЕО/ № 1215/2012 г. по чл. 623, ал. 1 ГПК;</t>
    </r>
  </si>
  <si>
    <t>ОТЧЕТ   по граждански, търговски и фирмени дела І инст.  на   ОКРЪЖЕН СЪД     гр.</t>
  </si>
  <si>
    <t xml:space="preserve"> от тях - свършени</t>
  </si>
  <si>
    <t>в т.ч. потвърдени актове</t>
  </si>
  <si>
    <t xml:space="preserve"> отменени актове</t>
  </si>
  <si>
    <t xml:space="preserve">Граждански дела І инстанция </t>
  </si>
  <si>
    <t>Изменени и допълнени от ВСС с Протокол № 49/01,10,2015 г.</t>
  </si>
  <si>
    <t>Искове по СК и ЗЛС</t>
  </si>
  <si>
    <t>Вещни искове</t>
  </si>
  <si>
    <t>Колективни искове</t>
  </si>
  <si>
    <t>Установителни искове</t>
  </si>
  <si>
    <t>Обезпечения</t>
  </si>
  <si>
    <t>Частни производства</t>
  </si>
  <si>
    <t>Други граждански дела</t>
  </si>
  <si>
    <t>Изменени и допълнени от СК на ВСС с Протокол № 29/20.12.2016 г.</t>
  </si>
  <si>
    <t xml:space="preserve">Справка ІII- За времетраенето на размяната на книжата                                                              </t>
  </si>
  <si>
    <t>0712</t>
  </si>
  <si>
    <t>0713</t>
  </si>
  <si>
    <t>0714</t>
  </si>
  <si>
    <r>
      <t xml:space="preserve">Длъжностно присвояване - чл. 201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</si>
  <si>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Длъжностно присвояване, за улесняването на което е извършено и друго престъпление, не по-тежко наказуемо - чл. 202, ал. 1, т. 1 и т. 2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</si>
  <si>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Длъжностно присвояване в големи размери - чл. 202, ал. 2 НК
</t>
    </r>
    <r>
      <rPr>
        <b/>
        <sz val="10"/>
        <rFont val="Arial Narrow"/>
        <family val="2"/>
        <charset val="204"/>
      </rPr>
      <t>(само за СпНС)</t>
    </r>
  </si>
  <si>
    <t>0716</t>
  </si>
  <si>
    <t>0717</t>
  </si>
  <si>
    <r>
      <t xml:space="preserve">Маловажни случаи на длъжностно присвояване - чл. 204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</si>
  <si>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Привилегирован състав на длъжностно присвояване - чл. 205 НК
</t>
    </r>
    <r>
      <rPr>
        <b/>
        <sz val="10"/>
        <rFont val="Arial Narrow"/>
        <family val="2"/>
        <charset val="204"/>
      </rPr>
      <t>(само за СпНС)</t>
    </r>
  </si>
  <si>
    <t>0726</t>
  </si>
  <si>
    <t>0727</t>
  </si>
  <si>
    <t>0728</t>
  </si>
  <si>
    <r>
      <t xml:space="preserve">Документна измама - чл. 212, ал. 1 и ал. 2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</si>
  <si>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
</t>
    </r>
    <r>
      <rPr>
        <b/>
        <sz val="10"/>
        <rFont val="Arial Narrow"/>
        <family val="2"/>
        <charset val="204"/>
      </rPr>
      <t>(само за СпНС)</t>
    </r>
  </si>
  <si>
    <r>
      <t xml:space="preserve">Документна измама в големи размери или представляваща опасен рецидив - чл. 212, ал. 4 НК
</t>
    </r>
    <r>
      <rPr>
        <b/>
        <sz val="10"/>
        <rFont val="Arial Narrow"/>
        <family val="2"/>
        <charset val="204"/>
      </rPr>
      <t>(само за СпНС)</t>
    </r>
  </si>
  <si>
    <t>0730</t>
  </si>
  <si>
    <r>
      <t xml:space="preserve">Измама по чл.212а НК
</t>
    </r>
    <r>
      <rPr>
        <b/>
        <sz val="10"/>
        <rFont val="Arial Narrow"/>
        <family val="2"/>
        <charset val="204"/>
      </rPr>
      <t>(само за СпНС)</t>
    </r>
  </si>
  <si>
    <t>0921</t>
  </si>
  <si>
    <r>
      <t xml:space="preserve">Престъпление по служба - чл. 285 НК
</t>
    </r>
    <r>
      <rPr>
        <b/>
        <sz val="10"/>
        <rFont val="Arial Narrow"/>
        <family val="2"/>
        <charset val="204"/>
      </rPr>
      <t>(само за СпНС)</t>
    </r>
  </si>
  <si>
    <t>21110-1</t>
  </si>
  <si>
    <t>21120-1</t>
  </si>
  <si>
    <t>21130-1</t>
  </si>
  <si>
    <r>
      <rPr>
        <b/>
        <sz val="10"/>
        <rFont val="Arial"/>
        <family val="2"/>
        <charset val="204"/>
      </rPr>
      <t>в.т.ч</t>
    </r>
    <r>
      <rPr>
        <sz val="10"/>
        <rFont val="Arial"/>
        <family val="2"/>
        <charset val="204"/>
      </rPr>
      <t>: Молба за откриване на производство по несъстоятелност</t>
    </r>
  </si>
  <si>
    <t>Искове за прогласяване /обявяване на нищожност/ недействителност на действия и сделки по отношение на кредиторите на несъстоятелността</t>
  </si>
  <si>
    <t>Иск за установяване съществуване на неприето или несъществуване на прието вземане, възражения по ЗБН</t>
  </si>
  <si>
    <t>Производство по стабилизация на търговец</t>
  </si>
  <si>
    <t>24000-1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</si>
  <si>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Молба за откриване на производство по стабилизация</t>
    </r>
  </si>
  <si>
    <t>Иск за унощожаване на плана за стабилизация</t>
  </si>
  <si>
    <t>24100-1</t>
  </si>
  <si>
    <t>24200-1</t>
  </si>
  <si>
    <t>от 3 до 6 мес.</t>
  </si>
  <si>
    <t>Общо      (к11+12+13+14+15)</t>
  </si>
  <si>
    <t>От несвършените дела /кол.16/ с изтекъл срок от 1 до 3 г.</t>
  </si>
  <si>
    <t>Изменени и допълнени от СК на ВСС с Протокол № 6/13.02.2018 г.</t>
  </si>
  <si>
    <t>Облигационни искове</t>
  </si>
  <si>
    <t>От  решените дела /кол.9/ ненаписани мотиви към присъдата с изтекъл 60-дневен срок</t>
  </si>
  <si>
    <t>Производство по закона за Европейската заповед за разследване</t>
  </si>
  <si>
    <t>2250</t>
  </si>
  <si>
    <t>Изменени и допълнени от СК на ВСС с Протокол № 38/04.12.2018 г.</t>
  </si>
  <si>
    <t>Справка IV</t>
  </si>
  <si>
    <t>Постановени решения по чл. 235, ал. 5 от ГПК, след проведено открито съдебно заседание</t>
  </si>
  <si>
    <t>Справка III</t>
  </si>
  <si>
    <t>Постановени присъди</t>
  </si>
  <si>
    <t>Постановени решения по НАХД</t>
  </si>
  <si>
    <t>СПРАВКА IV</t>
  </si>
  <si>
    <t>a</t>
  </si>
  <si>
    <t>Допълнени от СК на ВСС с Протокол № 41/10.12.2019 г.</t>
  </si>
  <si>
    <t xml:space="preserve">1. За наказателни дела: НОХД, НЧХ и ЧНД </t>
  </si>
  <si>
    <t>2. За наказателни дела от административен характер</t>
  </si>
  <si>
    <t>1-1</t>
  </si>
  <si>
    <t>3-1</t>
  </si>
  <si>
    <t>3-2а</t>
  </si>
  <si>
    <t>3-2б</t>
  </si>
  <si>
    <t>3-2в</t>
  </si>
  <si>
    <t>3-2г</t>
  </si>
  <si>
    <t>3-2д</t>
  </si>
  <si>
    <t>3-2е</t>
  </si>
  <si>
    <t>3-2ж</t>
  </si>
  <si>
    <t>3-2з</t>
  </si>
  <si>
    <t>3-2и</t>
  </si>
  <si>
    <t>3-2к</t>
  </si>
  <si>
    <t>3-3а</t>
  </si>
  <si>
    <t>3-3б</t>
  </si>
  <si>
    <t>3-4а</t>
  </si>
  <si>
    <t>3-4б</t>
  </si>
  <si>
    <t>3-4в</t>
  </si>
  <si>
    <t>3-4г</t>
  </si>
  <si>
    <t>3-4д</t>
  </si>
  <si>
    <t>3-4е</t>
  </si>
  <si>
    <t>3-4ж</t>
  </si>
  <si>
    <t>3-5а</t>
  </si>
  <si>
    <t>3-5б</t>
  </si>
  <si>
    <t>3-5в</t>
  </si>
  <si>
    <t>3-5г</t>
  </si>
  <si>
    <t>3-6а</t>
  </si>
  <si>
    <t>3-6б</t>
  </si>
  <si>
    <t>3-6в</t>
  </si>
  <si>
    <t>3-6г</t>
  </si>
  <si>
    <t>3-6д</t>
  </si>
  <si>
    <t>3-6е</t>
  </si>
  <si>
    <t>3-6ж</t>
  </si>
  <si>
    <t>3-6з</t>
  </si>
  <si>
    <t>3-7а</t>
  </si>
  <si>
    <t>3-7б</t>
  </si>
  <si>
    <t>3-7в</t>
  </si>
  <si>
    <t>3-8а</t>
  </si>
  <si>
    <t>3-8б</t>
  </si>
  <si>
    <t>3-8в</t>
  </si>
  <si>
    <t>3-8г</t>
  </si>
  <si>
    <t>73-а</t>
  </si>
  <si>
    <t>3-9</t>
  </si>
  <si>
    <t>3-10а</t>
  </si>
  <si>
    <t>3-10б</t>
  </si>
  <si>
    <t>3-11а</t>
  </si>
  <si>
    <t>3-11б</t>
  </si>
  <si>
    <t>3-11в</t>
  </si>
  <si>
    <t>3-11г</t>
  </si>
  <si>
    <t>3-11д</t>
  </si>
  <si>
    <t>3-11е</t>
  </si>
  <si>
    <t>3-12а</t>
  </si>
  <si>
    <t>3-12б</t>
  </si>
  <si>
    <t>1-2</t>
  </si>
  <si>
    <t>1-3а</t>
  </si>
  <si>
    <t>1-3б</t>
  </si>
  <si>
    <t>1-3в</t>
  </si>
  <si>
    <t>1-3г</t>
  </si>
  <si>
    <t>1-4а</t>
  </si>
  <si>
    <t>1-4б</t>
  </si>
  <si>
    <t>1-4в</t>
  </si>
  <si>
    <t>1-4г</t>
  </si>
  <si>
    <t>1-4д</t>
  </si>
  <si>
    <t>1-5а</t>
  </si>
  <si>
    <t>1-5б</t>
  </si>
  <si>
    <t>1-5в</t>
  </si>
  <si>
    <t>1-5г</t>
  </si>
  <si>
    <t>1-5д</t>
  </si>
  <si>
    <t>1-6а</t>
  </si>
  <si>
    <t>1-6б</t>
  </si>
  <si>
    <t>1-6в</t>
  </si>
  <si>
    <t>1-6г</t>
  </si>
  <si>
    <t>1-6д</t>
  </si>
  <si>
    <t>1-7а</t>
  </si>
  <si>
    <t>1-7б</t>
  </si>
  <si>
    <t>1-7в</t>
  </si>
  <si>
    <t>1-7г</t>
  </si>
  <si>
    <t>1-8а</t>
  </si>
  <si>
    <t>1-8б</t>
  </si>
  <si>
    <t>1-8в</t>
  </si>
  <si>
    <t>1-8г</t>
  </si>
  <si>
    <t>1-8д</t>
  </si>
  <si>
    <t>Изменени и допълнени с решение по протокол № 20/17.05.2022 г. на СК на ВСС</t>
  </si>
  <si>
    <t>Молба за събиране на доказателства съгласно чл.19 от Регламент (ЕС) 2020/1783 само при искания за:
а) непосредствено събиране на доказателства;
б) ползване на специални средства, запис, диск, телефон.</t>
  </si>
  <si>
    <t>освободени от наказателна отговорност (чл. 78А НК)</t>
  </si>
  <si>
    <t>с наложена имуществена санкция по чл. 83а от ЗАНН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</si>
  <si>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Производства по приложението на чл.78а НК</t>
    </r>
  </si>
  <si>
    <t>4350</t>
  </si>
  <si>
    <r>
      <rPr>
        <b/>
        <sz val="10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Производства по чл. 83а от ЗАНН</t>
    </r>
  </si>
  <si>
    <t>4381</t>
  </si>
  <si>
    <t>присъдата/решението потвърдена/о</t>
  </si>
  <si>
    <t>Присъдата/решението изменена/о</t>
  </si>
  <si>
    <t xml:space="preserve">Присъдата/решението отменена/о изцяло </t>
  </si>
  <si>
    <t>Осъдени лица/к.23+к.25+к.26+к.27+к.28+к.29/</t>
  </si>
  <si>
    <t>Изменени и допълнени с решение по протокол № 44/22.11.2022 г. на СК на ВСС</t>
  </si>
  <si>
    <t>Кърджали</t>
  </si>
  <si>
    <t>месеца  на  2023 г.</t>
  </si>
  <si>
    <t>месеца на 2023 г.</t>
  </si>
  <si>
    <t>Веселина Кашикова</t>
  </si>
  <si>
    <t>Деян Събев</t>
  </si>
  <si>
    <t>Пламен Александров</t>
  </si>
  <si>
    <t>Мария Дановска</t>
  </si>
  <si>
    <t>Васка Халачева</t>
  </si>
  <si>
    <t>Кирил Димов</t>
  </si>
  <si>
    <t>Йорданка Янкова</t>
  </si>
  <si>
    <t>Георги Милушев</t>
  </si>
  <si>
    <t>Невена Калинова</t>
  </si>
  <si>
    <t>Боян Ешпеков</t>
  </si>
  <si>
    <t>30г09м</t>
  </si>
  <si>
    <t>33г10м</t>
  </si>
  <si>
    <t>30г10м</t>
  </si>
  <si>
    <t>24г07м</t>
  </si>
  <si>
    <t>28г03м</t>
  </si>
  <si>
    <t>28г06м</t>
  </si>
  <si>
    <t>26г07м</t>
  </si>
  <si>
    <t>29г03м</t>
  </si>
  <si>
    <t>23г05м</t>
  </si>
  <si>
    <t>0г06м</t>
  </si>
  <si>
    <t xml:space="preserve">Справка за резултатите от върнати обжалвани и протестирани НАКАЗАТЕЛНИ дела на съдиите 
от ОКРЪЖЕН СЪД гр. Кърджали през 12 месеца на 2023 г. </t>
  </si>
  <si>
    <t xml:space="preserve">Справка за резултатите от върнати обжалвани и протестирани ГРАЖДАНСКИ, ТЪРГОВСКИ И ФИРМЕНИ  дела на съдиите 
от ОКРЪЖЕН СЪД гр. Кърджали през 12 месеца на 2023 г. </t>
  </si>
  <si>
    <t>Изготвил:                          /К.Тодорова/</t>
  </si>
  <si>
    <t>Телефон: 0361 62703</t>
  </si>
  <si>
    <t>e-mail: okrsad_kj@mail.bg</t>
  </si>
  <si>
    <t>Съд.администратор:                     /С.Милушева/</t>
  </si>
  <si>
    <t>Административен ръководител:                    /В.Кашикова/</t>
  </si>
  <si>
    <t>Съставил:              /К.Тодорова/</t>
  </si>
  <si>
    <t>Град: Кърджали</t>
  </si>
  <si>
    <t>Съдебен администратор:                  /С.Милушева/</t>
  </si>
  <si>
    <t>Административен ръководител:                       /В.Кашикова/</t>
  </si>
  <si>
    <t>Съставил:                     /К.Тодорова/</t>
  </si>
  <si>
    <t>Съдебен администратор:                    /С.Милушева/</t>
  </si>
  <si>
    <t>Административен ръководител:                        /В.Кашикова/</t>
  </si>
  <si>
    <t>Съставил:                      /К.Тодорова/</t>
  </si>
  <si>
    <t>Административен ръководител:                          /В.Кашикова/</t>
  </si>
  <si>
    <t>Съставил:            /К.Тодорова/</t>
  </si>
  <si>
    <t>Съдебен администратор:                         /С.Милушева/</t>
  </si>
  <si>
    <t>Административен ръководител:                            /В.Кашикова/</t>
  </si>
  <si>
    <t>Справка за дейността на съдиите в ОС гр. Кърджали през 12 месеца на 2023 г. (НАКАЗАТЕЛНИ ДЕЛА)</t>
  </si>
  <si>
    <t>Съдебен администратор:               /С.Милушева/</t>
  </si>
  <si>
    <t>Административен ръководител:                         /В.Кашикова/</t>
  </si>
  <si>
    <t>Съставил:   /К.Тодорова/</t>
  </si>
  <si>
    <t>Съдебен администратор:                       /С.Милушева/</t>
  </si>
  <si>
    <t>Справка за дейността на съдиите в ОС гр. Кърджали през 12 месеца на 2023 г. (ГРАЖДАНСКИ  И ТЪРГОВСКИ ДЕЛА)</t>
  </si>
  <si>
    <t>Съставил:           /К.Тодорова/</t>
  </si>
  <si>
    <t>Телефон: 0361 62703/</t>
  </si>
  <si>
    <t>Съдебен администратор:                /С.Милушева/</t>
  </si>
  <si>
    <t>Съдебен администратор:                 /С.Милушева/</t>
  </si>
  <si>
    <t>Ардино</t>
  </si>
  <si>
    <t>Крумовград</t>
  </si>
  <si>
    <t>Момчилград</t>
  </si>
  <si>
    <t>ЧСИ</t>
  </si>
  <si>
    <t>Смолян</t>
  </si>
  <si>
    <t>ОС Стара Загора</t>
  </si>
  <si>
    <t>Димитровград</t>
  </si>
  <si>
    <t>Дата: 19.01.2024г.</t>
  </si>
  <si>
    <t>Дата: 25.01.2024г.</t>
  </si>
  <si>
    <t>Дата: 26.01.2024г.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</si>
</sst>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8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0"/>
      <color indexed="12"/>
      <name val="Arial"/>
      <family val="2"/>
      <charset val="204"/>
    </font>
    <font>
      <sz val="12"/>
      <color indexed="6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12"/>
      <color indexed="16"/>
      <name val="Times New Roman CYR"/>
      <family val="1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Narrow"/>
      <family val="2"/>
      <charset val="204"/>
    </font>
    <font>
      <sz val="12"/>
      <color rgb="FFFFC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8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1" fillId="0" borderId="0"/>
  </cellStyleXfs>
  <cellXfs count="1070">
    <xf numFmtId="0" fontId="0" fillId="0" borderId="0" xfId="0"/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10" xfId="0" applyFont="1" applyBorder="1" applyProtection="1"/>
    <xf numFmtId="0" fontId="9" fillId="0" borderId="0" xfId="0" applyFont="1" applyBorder="1" applyProtection="1"/>
    <xf numFmtId="0" fontId="13" fillId="0" borderId="0" xfId="0" applyFont="1" applyFill="1" applyAlignment="1" applyProtection="1">
      <protection locked="0"/>
    </xf>
    <xf numFmtId="0" fontId="6" fillId="4" borderId="0" xfId="0" applyFont="1" applyFill="1" applyAlignment="1" applyProtection="1"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0" fillId="3" borderId="0" xfId="0" applyFill="1"/>
    <xf numFmtId="0" fontId="16" fillId="6" borderId="33" xfId="0" applyFont="1" applyFill="1" applyBorder="1"/>
    <xf numFmtId="0" fontId="16" fillId="6" borderId="0" xfId="0" applyFont="1" applyFill="1" applyBorder="1"/>
    <xf numFmtId="164" fontId="17" fillId="6" borderId="0" xfId="0" applyNumberFormat="1" applyFont="1" applyFill="1" applyBorder="1" applyAlignment="1">
      <alignment horizontal="right"/>
    </xf>
    <xf numFmtId="0" fontId="19" fillId="6" borderId="0" xfId="0" applyFont="1" applyFill="1" applyBorder="1"/>
    <xf numFmtId="0" fontId="20" fillId="6" borderId="0" xfId="0" applyFont="1" applyFill="1" applyBorder="1"/>
    <xf numFmtId="0" fontId="22" fillId="6" borderId="34" xfId="0" applyFont="1" applyFill="1" applyBorder="1"/>
    <xf numFmtId="0" fontId="23" fillId="6" borderId="35" xfId="0" applyFont="1" applyFill="1" applyBorder="1"/>
    <xf numFmtId="0" fontId="23" fillId="6" borderId="36" xfId="0" applyFont="1" applyFill="1" applyBorder="1"/>
    <xf numFmtId="0" fontId="23" fillId="6" borderId="24" xfId="0" applyFont="1" applyFill="1" applyBorder="1"/>
    <xf numFmtId="0" fontId="23" fillId="6" borderId="37" xfId="0" applyFont="1" applyFill="1" applyBorder="1"/>
    <xf numFmtId="0" fontId="23" fillId="6" borderId="38" xfId="0" applyFont="1" applyFill="1" applyBorder="1"/>
    <xf numFmtId="0" fontId="23" fillId="6" borderId="39" xfId="0" applyFont="1" applyFill="1" applyBorder="1"/>
    <xf numFmtId="0" fontId="16" fillId="6" borderId="40" xfId="0" applyFont="1" applyFill="1" applyBorder="1"/>
    <xf numFmtId="0" fontId="16" fillId="6" borderId="41" xfId="0" applyFont="1" applyFill="1" applyBorder="1"/>
    <xf numFmtId="0" fontId="21" fillId="6" borderId="41" xfId="0" applyFont="1" applyFill="1" applyBorder="1"/>
    <xf numFmtId="0" fontId="16" fillId="6" borderId="42" xfId="0" applyFont="1" applyFill="1" applyBorder="1"/>
    <xf numFmtId="0" fontId="0" fillId="0" borderId="0" xfId="0" applyProtection="1">
      <protection locked="0"/>
    </xf>
    <xf numFmtId="0" fontId="0" fillId="0" borderId="0" xfId="0" applyFill="1"/>
    <xf numFmtId="0" fontId="0" fillId="0" borderId="10" xfId="0" applyBorder="1"/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2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27" fillId="4" borderId="0" xfId="0" applyFont="1" applyFill="1" applyAlignment="1" applyProtection="1">
      <alignment vertical="center" wrapText="1"/>
      <protection locked="0"/>
    </xf>
    <xf numFmtId="0" fontId="27" fillId="5" borderId="0" xfId="0" applyFont="1" applyFill="1" applyAlignment="1" applyProtection="1">
      <alignment vertical="center" wrapTex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2" fillId="0" borderId="0" xfId="0" applyFont="1" applyBorder="1" applyAlignment="1" applyProtection="1">
      <alignment horizontal="center" vertical="center" wrapText="1"/>
      <protection locked="0"/>
    </xf>
    <xf numFmtId="0" fontId="18" fillId="0" borderId="0" xfId="1" applyAlignment="1" applyProtection="1">
      <protection locked="0"/>
    </xf>
    <xf numFmtId="0" fontId="6" fillId="4" borderId="0" xfId="0" applyFont="1" applyFill="1" applyProtection="1"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49" fontId="10" fillId="0" borderId="26" xfId="0" applyNumberFormat="1" applyFont="1" applyBorder="1" applyAlignment="1" applyProtection="1">
      <alignment horizontal="center"/>
    </xf>
    <xf numFmtId="1" fontId="10" fillId="0" borderId="13" xfId="0" applyNumberFormat="1" applyFont="1" applyFill="1" applyBorder="1" applyProtection="1">
      <protection locked="0"/>
    </xf>
    <xf numFmtId="1" fontId="10" fillId="0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Alignment="1" applyProtection="1">
      <alignment horizontal="right"/>
    </xf>
    <xf numFmtId="1" fontId="10" fillId="0" borderId="11" xfId="0" applyNumberFormat="1" applyFont="1" applyFill="1" applyBorder="1" applyProtection="1">
      <protection locked="0"/>
    </xf>
    <xf numFmtId="1" fontId="6" fillId="2" borderId="75" xfId="0" applyNumberFormat="1" applyFont="1" applyFill="1" applyBorder="1" applyProtection="1"/>
    <xf numFmtId="0" fontId="6" fillId="0" borderId="67" xfId="0" applyFont="1" applyBorder="1" applyProtection="1"/>
    <xf numFmtId="49" fontId="6" fillId="0" borderId="64" xfId="0" applyNumberFormat="1" applyFont="1" applyBorder="1" applyAlignment="1" applyProtection="1">
      <alignment horizontal="center"/>
    </xf>
    <xf numFmtId="1" fontId="6" fillId="2" borderId="67" xfId="0" applyNumberFormat="1" applyFont="1" applyFill="1" applyBorder="1" applyProtection="1"/>
    <xf numFmtId="0" fontId="6" fillId="0" borderId="0" xfId="0" applyFont="1" applyProtection="1"/>
    <xf numFmtId="0" fontId="6" fillId="0" borderId="80" xfId="0" applyFont="1" applyBorder="1" applyAlignment="1" applyProtection="1">
      <alignment horizontal="center"/>
    </xf>
    <xf numFmtId="0" fontId="10" fillId="0" borderId="10" xfId="0" applyFont="1" applyBorder="1" applyProtection="1"/>
    <xf numFmtId="1" fontId="6" fillId="0" borderId="10" xfId="0" applyNumberFormat="1" applyFont="1" applyBorder="1" applyProtection="1">
      <protection locked="0"/>
    </xf>
    <xf numFmtId="0" fontId="10" fillId="0" borderId="9" xfId="0" applyFont="1" applyBorder="1" applyAlignment="1" applyProtection="1">
      <alignment horizontal="center"/>
    </xf>
    <xf numFmtId="1" fontId="6" fillId="0" borderId="9" xfId="0" applyNumberFormat="1" applyFont="1" applyBorder="1" applyProtection="1">
      <protection locked="0"/>
    </xf>
    <xf numFmtId="0" fontId="10" fillId="0" borderId="60" xfId="0" applyFont="1" applyBorder="1" applyAlignment="1" applyProtection="1">
      <alignment horizontal="center"/>
    </xf>
    <xf numFmtId="1" fontId="6" fillId="0" borderId="10" xfId="0" applyNumberFormat="1" applyFont="1" applyBorder="1" applyAlignment="1" applyProtection="1">
      <protection locked="0"/>
    </xf>
    <xf numFmtId="0" fontId="10" fillId="0" borderId="0" xfId="0" applyFont="1" applyBorder="1" applyAlignment="1" applyProtection="1"/>
    <xf numFmtId="1" fontId="6" fillId="0" borderId="0" xfId="0" applyNumberFormat="1" applyFont="1" applyBorder="1" applyAlignment="1" applyProtection="1">
      <protection locked="0"/>
    </xf>
    <xf numFmtId="0" fontId="7" fillId="0" borderId="0" xfId="0" applyFont="1" applyAlignment="1" applyProtection="1"/>
    <xf numFmtId="0" fontId="6" fillId="5" borderId="0" xfId="0" applyFont="1" applyFill="1" applyAlignment="1" applyProtection="1">
      <protection locked="0"/>
    </xf>
    <xf numFmtId="0" fontId="6" fillId="0" borderId="0" xfId="0" applyFont="1" applyAlignment="1" applyProtection="1"/>
    <xf numFmtId="0" fontId="9" fillId="0" borderId="10" xfId="0" applyFont="1" applyBorder="1" applyAlignment="1" applyProtection="1">
      <alignment vertical="center" wrapText="1"/>
    </xf>
    <xf numFmtId="0" fontId="9" fillId="3" borderId="1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0" borderId="27" xfId="0" applyFont="1" applyBorder="1" applyProtection="1"/>
    <xf numFmtId="0" fontId="11" fillId="0" borderId="0" xfId="0" applyFont="1" applyProtection="1"/>
    <xf numFmtId="0" fontId="9" fillId="0" borderId="10" xfId="0" applyFont="1" applyBorder="1" applyAlignment="1" applyProtection="1">
      <alignment horizontal="justify"/>
    </xf>
    <xf numFmtId="0" fontId="9" fillId="0" borderId="10" xfId="0" applyFont="1" applyFill="1" applyBorder="1" applyProtection="1">
      <protection locked="0"/>
    </xf>
    <xf numFmtId="1" fontId="6" fillId="0" borderId="10" xfId="0" applyNumberFormat="1" applyFont="1" applyFill="1" applyBorder="1" applyProtection="1">
      <protection locked="0"/>
    </xf>
    <xf numFmtId="0" fontId="9" fillId="0" borderId="10" xfId="0" applyFont="1" applyBorder="1" applyAlignment="1" applyProtection="1">
      <alignment wrapText="1"/>
    </xf>
    <xf numFmtId="0" fontId="26" fillId="0" borderId="0" xfId="0" applyFont="1" applyAlignment="1" applyProtection="1"/>
    <xf numFmtId="1" fontId="6" fillId="2" borderId="13" xfId="0" applyNumberFormat="1" applyFont="1" applyFill="1" applyBorder="1" applyAlignment="1" applyProtection="1">
      <alignment horizontal="right"/>
    </xf>
    <xf numFmtId="1" fontId="6" fillId="2" borderId="44" xfId="0" applyNumberFormat="1" applyFont="1" applyFill="1" applyBorder="1" applyAlignment="1" applyProtection="1">
      <alignment horizontal="right"/>
    </xf>
    <xf numFmtId="0" fontId="6" fillId="0" borderId="14" xfId="0" applyFont="1" applyBorder="1" applyProtection="1"/>
    <xf numFmtId="1" fontId="6" fillId="2" borderId="14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1" fontId="6" fillId="0" borderId="10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10" fillId="0" borderId="10" xfId="0" applyFont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6" fillId="3" borderId="80" xfId="0" applyFont="1" applyFill="1" applyBorder="1" applyAlignment="1">
      <alignment horizontal="left" vertical="center" wrapText="1"/>
    </xf>
    <xf numFmtId="0" fontId="10" fillId="3" borderId="60" xfId="0" applyFont="1" applyFill="1" applyBorder="1" applyAlignment="1" applyProtection="1">
      <alignment vertical="center" wrapText="1"/>
    </xf>
    <xf numFmtId="0" fontId="10" fillId="3" borderId="11" xfId="0" applyFont="1" applyFill="1" applyBorder="1" applyAlignment="1" applyProtection="1">
      <alignment vertical="center" wrapText="1"/>
    </xf>
    <xf numFmtId="0" fontId="10" fillId="3" borderId="13" xfId="0" applyFont="1" applyFill="1" applyBorder="1" applyAlignment="1" applyProtection="1">
      <alignment vertical="center" wrapText="1"/>
    </xf>
    <xf numFmtId="0" fontId="0" fillId="0" borderId="44" xfId="0" applyBorder="1"/>
    <xf numFmtId="0" fontId="0" fillId="0" borderId="73" xfId="0" applyBorder="1"/>
    <xf numFmtId="0" fontId="0" fillId="0" borderId="11" xfId="0" applyBorder="1"/>
    <xf numFmtId="0" fontId="0" fillId="0" borderId="60" xfId="0" applyBorder="1"/>
    <xf numFmtId="0" fontId="0" fillId="0" borderId="75" xfId="0" applyBorder="1"/>
    <xf numFmtId="0" fontId="0" fillId="3" borderId="13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60" xfId="0" applyFill="1" applyBorder="1"/>
    <xf numFmtId="0" fontId="0" fillId="0" borderId="47" xfId="0" applyBorder="1"/>
    <xf numFmtId="0" fontId="0" fillId="0" borderId="68" xfId="0" applyBorder="1"/>
    <xf numFmtId="0" fontId="10" fillId="3" borderId="63" xfId="0" applyFont="1" applyFill="1" applyBorder="1" applyAlignment="1" applyProtection="1">
      <alignment vertical="center" wrapText="1"/>
    </xf>
    <xf numFmtId="0" fontId="0" fillId="0" borderId="54" xfId="0" applyBorder="1"/>
    <xf numFmtId="0" fontId="0" fillId="0" borderId="65" xfId="0" applyBorder="1"/>
    <xf numFmtId="0" fontId="10" fillId="3" borderId="67" xfId="0" applyFont="1" applyFill="1" applyBorder="1" applyAlignment="1" applyProtection="1">
      <alignment vertical="center" wrapText="1"/>
    </xf>
    <xf numFmtId="0" fontId="0" fillId="0" borderId="63" xfId="0" applyBorder="1"/>
    <xf numFmtId="0" fontId="0" fillId="0" borderId="76" xfId="0" applyBorder="1"/>
    <xf numFmtId="0" fontId="0" fillId="3" borderId="67" xfId="0" applyFill="1" applyBorder="1"/>
    <xf numFmtId="0" fontId="0" fillId="3" borderId="54" xfId="0" applyFill="1" applyBorder="1"/>
    <xf numFmtId="0" fontId="0" fillId="3" borderId="65" xfId="0" applyFill="1" applyBorder="1"/>
    <xf numFmtId="0" fontId="0" fillId="3" borderId="63" xfId="0" applyFill="1" applyBorder="1"/>
    <xf numFmtId="0" fontId="7" fillId="0" borderId="0" xfId="0" applyFont="1" applyFill="1"/>
    <xf numFmtId="0" fontId="6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horizontal="right"/>
    </xf>
    <xf numFmtId="0" fontId="0" fillId="0" borderId="44" xfId="0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16" fillId="6" borderId="52" xfId="0" applyFont="1" applyFill="1" applyBorder="1"/>
    <xf numFmtId="0" fontId="16" fillId="6" borderId="48" xfId="0" applyFont="1" applyFill="1" applyBorder="1"/>
    <xf numFmtId="0" fontId="16" fillId="6" borderId="37" xfId="0" applyFont="1" applyFill="1" applyBorder="1"/>
    <xf numFmtId="164" fontId="17" fillId="6" borderId="38" xfId="0" applyNumberFormat="1" applyFont="1" applyFill="1" applyBorder="1" applyAlignment="1">
      <alignment horizontal="right"/>
    </xf>
    <xf numFmtId="0" fontId="24" fillId="6" borderId="38" xfId="0" applyFont="1" applyFill="1" applyBorder="1"/>
    <xf numFmtId="0" fontId="22" fillId="6" borderId="39" xfId="0" applyFont="1" applyFill="1" applyBorder="1"/>
    <xf numFmtId="0" fontId="12" fillId="9" borderId="64" xfId="0" applyFont="1" applyFill="1" applyBorder="1" applyAlignment="1" applyProtection="1">
      <alignment horizontal="center"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12" fillId="9" borderId="54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2" fillId="9" borderId="61" xfId="0" applyFont="1" applyFill="1" applyBorder="1" applyAlignment="1" applyProtection="1">
      <alignment horizontal="center" vertical="center" wrapText="1"/>
      <protection locked="0"/>
    </xf>
    <xf numFmtId="0" fontId="12" fillId="9" borderId="63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center" vertical="center" wrapText="1"/>
      <protection locked="0"/>
    </xf>
    <xf numFmtId="0" fontId="12" fillId="9" borderId="39" xfId="0" applyFont="1" applyFill="1" applyBorder="1" applyAlignment="1" applyProtection="1">
      <alignment horizontal="center" vertical="center" wrapText="1"/>
      <protection locked="0"/>
    </xf>
    <xf numFmtId="0" fontId="12" fillId="9" borderId="45" xfId="0" applyFont="1" applyFill="1" applyBorder="1" applyAlignment="1" applyProtection="1">
      <alignment horizontal="center" vertical="center" wrapText="1"/>
      <protection locked="0"/>
    </xf>
    <xf numFmtId="0" fontId="12" fillId="9" borderId="65" xfId="0" applyFont="1" applyFill="1" applyBorder="1" applyAlignment="1" applyProtection="1">
      <alignment horizontal="center" vertical="center" wrapText="1"/>
      <protection locked="0"/>
    </xf>
    <xf numFmtId="0" fontId="12" fillId="9" borderId="68" xfId="0" applyFont="1" applyFill="1" applyBorder="1" applyAlignment="1" applyProtection="1">
      <alignment horizontal="center" vertical="center" wrapText="1"/>
      <protection locked="0"/>
    </xf>
    <xf numFmtId="0" fontId="12" fillId="9" borderId="66" xfId="0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72" xfId="0" applyFont="1" applyFill="1" applyBorder="1" applyAlignment="1" applyProtection="1">
      <alignment horizontal="center" vertical="center" wrapText="1"/>
      <protection locked="0"/>
    </xf>
    <xf numFmtId="0" fontId="12" fillId="9" borderId="2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71" xfId="0" applyFont="1" applyFill="1" applyBorder="1" applyAlignment="1" applyProtection="1">
      <alignment horizontal="center" vertical="center" wrapText="1"/>
      <protection locked="0"/>
    </xf>
    <xf numFmtId="0" fontId="12" fillId="9" borderId="52" xfId="0" applyFont="1" applyFill="1" applyBorder="1" applyAlignment="1" applyProtection="1">
      <alignment horizontal="center" vertical="center" wrapText="1"/>
      <protection locked="0"/>
    </xf>
    <xf numFmtId="0" fontId="12" fillId="9" borderId="48" xfId="0" applyFont="1" applyFill="1" applyBorder="1" applyAlignment="1" applyProtection="1">
      <alignment horizontal="center" vertical="center" wrapText="1"/>
      <protection locked="0"/>
    </xf>
    <xf numFmtId="0" fontId="12" fillId="9" borderId="78" xfId="0" applyFont="1" applyFill="1" applyBorder="1" applyAlignment="1" applyProtection="1">
      <alignment horizontal="center" vertical="center" wrapText="1"/>
      <protection locked="0"/>
    </xf>
    <xf numFmtId="0" fontId="35" fillId="8" borderId="35" xfId="0" applyFont="1" applyFill="1" applyBorder="1" applyAlignment="1">
      <alignment vertical="center"/>
    </xf>
    <xf numFmtId="0" fontId="35" fillId="8" borderId="36" xfId="0" applyFont="1" applyFill="1" applyBorder="1" applyAlignment="1">
      <alignment vertical="center"/>
    </xf>
    <xf numFmtId="0" fontId="35" fillId="8" borderId="24" xfId="0" applyFont="1" applyFill="1" applyBorder="1" applyAlignment="1">
      <alignment vertical="center"/>
    </xf>
    <xf numFmtId="0" fontId="35" fillId="3" borderId="0" xfId="0" applyFont="1" applyFill="1" applyAlignment="1">
      <alignment vertical="center"/>
    </xf>
    <xf numFmtId="0" fontId="12" fillId="0" borderId="79" xfId="0" applyFont="1" applyBorder="1" applyAlignment="1" applyProtection="1">
      <alignment horizontal="center" vertical="center" wrapText="1"/>
      <protection locked="0"/>
    </xf>
    <xf numFmtId="0" fontId="12" fillId="0" borderId="7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3" borderId="13" xfId="0" applyFont="1" applyFill="1" applyBorder="1" applyAlignment="1" applyProtection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3" borderId="46" xfId="0" applyFill="1" applyBorder="1" applyAlignment="1">
      <alignment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0" fillId="0" borderId="26" xfId="0" applyBorder="1"/>
    <xf numFmtId="0" fontId="0" fillId="0" borderId="64" xfId="0" applyBorder="1"/>
    <xf numFmtId="0" fontId="5" fillId="0" borderId="0" xfId="0" applyFont="1" applyProtection="1"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0" fillId="3" borderId="44" xfId="0" applyFill="1" applyBorder="1"/>
    <xf numFmtId="0" fontId="6" fillId="3" borderId="11" xfId="0" applyFont="1" applyFill="1" applyBorder="1" applyAlignment="1">
      <alignment horizontal="left" vertical="center" wrapText="1"/>
    </xf>
    <xf numFmtId="0" fontId="12" fillId="7" borderId="43" xfId="0" applyFont="1" applyFill="1" applyBorder="1" applyAlignment="1" applyProtection="1">
      <alignment horizontal="center" vertical="center" wrapText="1"/>
    </xf>
    <xf numFmtId="0" fontId="12" fillId="7" borderId="56" xfId="0" applyFont="1" applyFill="1" applyBorder="1" applyAlignment="1" applyProtection="1">
      <alignment horizontal="center" vertical="center" wrapText="1"/>
    </xf>
    <xf numFmtId="0" fontId="12" fillId="7" borderId="25" xfId="0" applyFont="1" applyFill="1" applyBorder="1" applyAlignment="1" applyProtection="1">
      <alignment horizontal="center" vertical="center" wrapText="1"/>
    </xf>
    <xf numFmtId="0" fontId="12" fillId="7" borderId="59" xfId="0" applyFont="1" applyFill="1" applyBorder="1" applyAlignment="1" applyProtection="1">
      <alignment horizontal="center" vertical="center" wrapText="1"/>
    </xf>
    <xf numFmtId="0" fontId="12" fillId="7" borderId="30" xfId="0" applyFont="1" applyFill="1" applyBorder="1" applyAlignment="1" applyProtection="1">
      <alignment horizontal="center" vertical="center" wrapText="1"/>
    </xf>
    <xf numFmtId="0" fontId="12" fillId="7" borderId="57" xfId="0" applyFont="1" applyFill="1" applyBorder="1" applyAlignment="1" applyProtection="1">
      <alignment horizontal="center" vertical="center" wrapText="1"/>
    </xf>
    <xf numFmtId="9" fontId="12" fillId="7" borderId="59" xfId="3" applyFont="1" applyFill="1" applyBorder="1" applyAlignment="1" applyProtection="1">
      <alignment horizontal="center" vertical="center" wrapText="1"/>
    </xf>
    <xf numFmtId="0" fontId="12" fillId="7" borderId="44" xfId="0" applyFont="1" applyFill="1" applyBorder="1" applyAlignment="1" applyProtection="1">
      <alignment horizontal="center" vertical="center" wrapText="1"/>
    </xf>
    <xf numFmtId="0" fontId="12" fillId="7" borderId="60" xfId="0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</xf>
    <xf numFmtId="0" fontId="12" fillId="7" borderId="13" xfId="0" applyFon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center" vertical="center" wrapText="1"/>
    </xf>
    <xf numFmtId="9" fontId="12" fillId="7" borderId="11" xfId="3" applyFont="1" applyFill="1" applyBorder="1" applyAlignment="1" applyProtection="1">
      <alignment horizontal="center" vertical="center" wrapText="1"/>
    </xf>
    <xf numFmtId="0" fontId="12" fillId="7" borderId="47" xfId="0" applyFont="1" applyFill="1" applyBorder="1" applyAlignment="1" applyProtection="1">
      <alignment horizontal="center" vertical="center" wrapText="1"/>
    </xf>
    <xf numFmtId="0" fontId="12" fillId="7" borderId="63" xfId="0" applyFont="1" applyFill="1" applyBorder="1" applyAlignment="1" applyProtection="1">
      <alignment horizontal="center" vertical="center" wrapText="1"/>
    </xf>
    <xf numFmtId="0" fontId="12" fillId="7" borderId="54" xfId="0" applyFont="1" applyFill="1" applyBorder="1" applyAlignment="1" applyProtection="1">
      <alignment horizontal="center" vertical="center" wrapText="1"/>
    </xf>
    <xf numFmtId="9" fontId="12" fillId="7" borderId="65" xfId="3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2" fillId="7" borderId="70" xfId="0" applyFont="1" applyFill="1" applyBorder="1" applyAlignment="1" applyProtection="1">
      <alignment horizontal="center" vertical="center" wrapText="1"/>
    </xf>
    <xf numFmtId="0" fontId="12" fillId="7" borderId="16" xfId="0" applyFont="1" applyFill="1" applyBorder="1" applyAlignment="1" applyProtection="1">
      <alignment horizontal="center" vertical="center" wrapText="1"/>
    </xf>
    <xf numFmtId="0" fontId="12" fillId="7" borderId="46" xfId="0" applyFont="1" applyFill="1" applyBorder="1" applyAlignment="1" applyProtection="1">
      <alignment horizontal="center" vertical="center" wrapText="1"/>
    </xf>
    <xf numFmtId="0" fontId="12" fillId="7" borderId="29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9" fontId="12" fillId="7" borderId="26" xfId="3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12" fillId="7" borderId="55" xfId="0" applyFont="1" applyFill="1" applyBorder="1" applyAlignment="1" applyProtection="1">
      <alignment horizontal="center" vertical="center" wrapText="1"/>
    </xf>
    <xf numFmtId="0" fontId="12" fillId="7" borderId="85" xfId="0" applyFont="1" applyFill="1" applyBorder="1" applyAlignment="1" applyProtection="1">
      <alignment horizontal="center" vertical="center" wrapText="1"/>
    </xf>
    <xf numFmtId="0" fontId="12" fillId="7" borderId="82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2" fillId="7" borderId="72" xfId="0" applyFont="1" applyFill="1" applyBorder="1" applyAlignment="1" applyProtection="1">
      <alignment horizontal="center" vertical="center" wrapText="1"/>
    </xf>
    <xf numFmtId="0" fontId="12" fillId="7" borderId="65" xfId="0" applyFont="1" applyFill="1" applyBorder="1" applyAlignment="1" applyProtection="1">
      <alignment horizontal="center" vertical="center" wrapText="1"/>
    </xf>
    <xf numFmtId="0" fontId="12" fillId="7" borderId="80" xfId="0" applyFont="1" applyFill="1" applyBorder="1" applyAlignment="1" applyProtection="1">
      <alignment horizontal="center" vertical="center" wrapText="1"/>
    </xf>
    <xf numFmtId="0" fontId="12" fillId="7" borderId="69" xfId="0" applyFont="1" applyFill="1" applyBorder="1" applyAlignment="1" applyProtection="1">
      <alignment horizontal="center" vertical="center" wrapText="1"/>
    </xf>
    <xf numFmtId="0" fontId="12" fillId="7" borderId="39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9" fontId="12" fillId="7" borderId="12" xfId="3" applyFont="1" applyFill="1" applyBorder="1" applyAlignment="1" applyProtection="1">
      <alignment horizontal="center" vertical="center" wrapText="1"/>
    </xf>
    <xf numFmtId="0" fontId="12" fillId="7" borderId="59" xfId="0" applyFont="1" applyFill="1" applyBorder="1" applyAlignment="1" applyProtection="1">
      <alignment horizontal="center" vertical="center" wrapText="1"/>
      <protection locked="0"/>
    </xf>
    <xf numFmtId="0" fontId="12" fillId="7" borderId="58" xfId="0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0" fontId="12" fillId="7" borderId="61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 applyProtection="1">
      <alignment horizontal="center" vertical="center"/>
      <protection locked="0"/>
    </xf>
    <xf numFmtId="0" fontId="12" fillId="7" borderId="19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 applyProtection="1">
      <alignment horizontal="centerContinuous" vertical="center" wrapText="1"/>
      <protection locked="0"/>
    </xf>
    <xf numFmtId="0" fontId="12" fillId="7" borderId="62" xfId="0" applyFont="1" applyFill="1" applyBorder="1" applyAlignment="1" applyProtection="1">
      <alignment horizontal="centerContinuous" vertical="center" wrapText="1"/>
      <protection locked="0"/>
    </xf>
    <xf numFmtId="0" fontId="12" fillId="7" borderId="61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Alignment="1" applyProtection="1">
      <alignment horizontal="center" vertical="center" wrapText="1"/>
      <protection locked="0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2" fillId="7" borderId="46" xfId="0" applyFont="1" applyFill="1" applyBorder="1" applyAlignment="1" applyProtection="1">
      <alignment horizontal="center" vertical="center" wrapText="1"/>
      <protection locked="0"/>
    </xf>
    <xf numFmtId="0" fontId="12" fillId="7" borderId="70" xfId="0" applyFont="1" applyFill="1" applyBorder="1" applyAlignment="1" applyProtection="1">
      <alignment horizontal="center" vertical="center" wrapText="1"/>
      <protection locked="0"/>
    </xf>
    <xf numFmtId="0" fontId="12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9" fontId="12" fillId="7" borderId="4" xfId="3" applyFont="1" applyFill="1" applyBorder="1" applyAlignment="1" applyProtection="1">
      <alignment horizontal="center" vertical="center" wrapText="1"/>
    </xf>
    <xf numFmtId="0" fontId="12" fillId="7" borderId="48" xfId="0" applyFont="1" applyFill="1" applyBorder="1" applyAlignment="1" applyProtection="1">
      <alignment horizontal="center" vertical="center" wrapText="1"/>
      <protection locked="0"/>
    </xf>
    <xf numFmtId="0" fontId="12" fillId="7" borderId="77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78" xfId="0" applyFont="1" applyFill="1" applyBorder="1" applyAlignment="1" applyProtection="1">
      <alignment horizontal="center" vertical="center" wrapText="1"/>
      <protection locked="0"/>
    </xf>
    <xf numFmtId="0" fontId="12" fillId="7" borderId="52" xfId="0" applyFont="1" applyFill="1" applyBorder="1" applyAlignment="1" applyProtection="1">
      <alignment horizontal="center" vertical="center" wrapText="1"/>
      <protection locked="0"/>
    </xf>
    <xf numFmtId="0" fontId="12" fillId="7" borderId="53" xfId="0" applyFont="1" applyFill="1" applyBorder="1" applyAlignment="1" applyProtection="1">
      <alignment horizontal="center" vertical="center" wrapText="1"/>
    </xf>
    <xf numFmtId="0" fontId="12" fillId="7" borderId="44" xfId="0" applyFont="1" applyFill="1" applyBorder="1" applyAlignment="1" applyProtection="1">
      <alignment horizontal="center" vertical="center" wrapText="1"/>
      <protection locked="0"/>
    </xf>
    <xf numFmtId="0" fontId="12" fillId="7" borderId="60" xfId="0" applyFont="1" applyFill="1" applyBorder="1" applyAlignment="1" applyProtection="1">
      <alignment horizontal="center" vertical="center" wrapText="1"/>
      <protection locked="0"/>
    </xf>
    <xf numFmtId="0" fontId="12" fillId="7" borderId="26" xfId="0" applyFont="1" applyFill="1" applyBorder="1" applyAlignment="1" applyProtection="1">
      <alignment horizontal="center" vertical="center" wrapText="1"/>
      <protection locked="0"/>
    </xf>
    <xf numFmtId="0" fontId="12" fillId="7" borderId="73" xfId="0" applyFont="1" applyFill="1" applyBorder="1" applyAlignment="1" applyProtection="1">
      <alignment horizontal="center" vertical="center" wrapText="1"/>
      <protection locked="0"/>
    </xf>
    <xf numFmtId="0" fontId="12" fillId="7" borderId="43" xfId="0" applyFont="1" applyFill="1" applyBorder="1" applyAlignment="1" applyProtection="1">
      <alignment horizontal="center" vertical="center" wrapText="1"/>
      <protection locked="0"/>
    </xf>
    <xf numFmtId="0" fontId="12" fillId="7" borderId="56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2" fillId="7" borderId="57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2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  <protection locked="0"/>
    </xf>
    <xf numFmtId="0" fontId="12" fillId="7" borderId="31" xfId="0" applyFont="1" applyFill="1" applyBorder="1" applyAlignment="1" applyProtection="1">
      <alignment horizontal="center" vertical="center" wrapText="1"/>
      <protection locked="0"/>
    </xf>
    <xf numFmtId="0" fontId="12" fillId="7" borderId="35" xfId="0" applyFont="1" applyFill="1" applyBorder="1" applyAlignment="1" applyProtection="1">
      <alignment horizontal="center" vertical="center" wrapText="1"/>
      <protection locked="0"/>
    </xf>
    <xf numFmtId="0" fontId="12" fillId="7" borderId="50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9" fontId="12" fillId="7" borderId="25" xfId="3" applyFont="1" applyFill="1" applyBorder="1" applyAlignment="1" applyProtection="1">
      <alignment horizontal="center" vertical="center" wrapText="1"/>
    </xf>
    <xf numFmtId="0" fontId="12" fillId="7" borderId="18" xfId="0" applyFont="1" applyFill="1" applyBorder="1" applyAlignment="1" applyProtection="1">
      <alignment horizontal="center" vertical="center" wrapText="1"/>
      <protection locked="0"/>
    </xf>
    <xf numFmtId="0" fontId="12" fillId="7" borderId="62" xfId="0" applyFont="1" applyFill="1" applyBorder="1" applyAlignment="1" applyProtection="1">
      <alignment horizontal="center" vertical="center" wrapText="1"/>
      <protection locked="0"/>
    </xf>
    <xf numFmtId="0" fontId="12" fillId="7" borderId="45" xfId="0" applyFont="1" applyFill="1" applyBorder="1" applyAlignment="1" applyProtection="1">
      <alignment horizontal="center" vertical="center" wrapText="1"/>
    </xf>
    <xf numFmtId="0" fontId="12" fillId="7" borderId="50" xfId="0" applyFont="1" applyFill="1" applyBorder="1" applyAlignment="1" applyProtection="1">
      <alignment horizontal="center" vertical="center" wrapText="1"/>
      <protection locked="0"/>
    </xf>
    <xf numFmtId="0" fontId="12" fillId="7" borderId="45" xfId="0" applyFont="1" applyFill="1" applyBorder="1" applyAlignment="1" applyProtection="1">
      <alignment horizontal="center" vertical="center" wrapText="1"/>
      <protection locked="0"/>
    </xf>
    <xf numFmtId="9" fontId="12" fillId="7" borderId="64" xfId="3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9" xfId="0" applyFont="1" applyFill="1" applyBorder="1" applyAlignment="1" applyProtection="1">
      <alignment horizontal="center" vertical="center" wrapText="1"/>
      <protection locked="0"/>
    </xf>
    <xf numFmtId="0" fontId="12" fillId="7" borderId="7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0" fillId="6" borderId="49" xfId="0" applyFont="1" applyFill="1" applyBorder="1" applyAlignment="1" applyProtection="1">
      <alignment horizontal="centerContinuous" vertical="center" wrapText="1"/>
    </xf>
    <xf numFmtId="0" fontId="10" fillId="6" borderId="21" xfId="0" applyFont="1" applyFill="1" applyBorder="1" applyAlignment="1" applyProtection="1">
      <alignment horizontal="centerContinuous" vertical="center" wrapText="1"/>
    </xf>
    <xf numFmtId="0" fontId="10" fillId="6" borderId="51" xfId="0" applyFont="1" applyFill="1" applyBorder="1" applyAlignment="1" applyProtection="1">
      <alignment horizontal="centerContinuous" vertical="center" wrapText="1"/>
    </xf>
    <xf numFmtId="0" fontId="12" fillId="6" borderId="38" xfId="0" applyFont="1" applyFill="1" applyBorder="1" applyAlignment="1" applyProtection="1">
      <alignment horizontal="center" vertical="center" wrapText="1"/>
    </xf>
    <xf numFmtId="0" fontId="12" fillId="6" borderId="54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66" xfId="0" applyFont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7" borderId="67" xfId="0" applyFont="1" applyFill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1" fontId="12" fillId="0" borderId="45" xfId="0" applyNumberFormat="1" applyFont="1" applyBorder="1" applyAlignment="1" applyProtection="1">
      <alignment horizontal="center" vertical="center" wrapText="1"/>
    </xf>
    <xf numFmtId="0" fontId="12" fillId="7" borderId="68" xfId="0" applyFont="1" applyFill="1" applyBorder="1" applyAlignment="1" applyProtection="1">
      <alignment horizontal="center" vertical="center" wrapText="1"/>
    </xf>
    <xf numFmtId="0" fontId="28" fillId="7" borderId="43" xfId="0" applyFont="1" applyFill="1" applyBorder="1" applyAlignment="1" applyProtection="1">
      <alignment horizontal="center" vertical="center" wrapText="1"/>
    </xf>
    <xf numFmtId="0" fontId="28" fillId="7" borderId="56" xfId="0" applyFont="1" applyFill="1" applyBorder="1" applyAlignment="1" applyProtection="1">
      <alignment horizontal="center" vertical="center" wrapText="1"/>
    </xf>
    <xf numFmtId="0" fontId="28" fillId="7" borderId="25" xfId="0" applyFont="1" applyFill="1" applyBorder="1" applyAlignment="1" applyProtection="1">
      <alignment horizontal="center" vertical="center" wrapText="1"/>
    </xf>
    <xf numFmtId="0" fontId="28" fillId="7" borderId="59" xfId="0" applyFont="1" applyFill="1" applyBorder="1" applyAlignment="1" applyProtection="1">
      <alignment horizontal="center" vertical="center" wrapText="1"/>
    </xf>
    <xf numFmtId="0" fontId="28" fillId="7" borderId="79" xfId="0" applyFont="1" applyFill="1" applyBorder="1" applyAlignment="1" applyProtection="1">
      <alignment horizontal="center" vertical="center" wrapText="1"/>
    </xf>
    <xf numFmtId="0" fontId="28" fillId="7" borderId="30" xfId="0" applyFont="1" applyFill="1" applyBorder="1" applyAlignment="1" applyProtection="1">
      <alignment horizontal="center" vertical="center" wrapText="1"/>
    </xf>
    <xf numFmtId="0" fontId="28" fillId="7" borderId="57" xfId="0" applyFont="1" applyFill="1" applyBorder="1" applyAlignment="1" applyProtection="1">
      <alignment horizontal="center" vertical="center" wrapText="1"/>
    </xf>
    <xf numFmtId="9" fontId="28" fillId="7" borderId="59" xfId="3" applyFont="1" applyFill="1" applyBorder="1" applyAlignment="1" applyProtection="1">
      <alignment horizontal="center" vertical="center" wrapText="1"/>
    </xf>
    <xf numFmtId="0" fontId="28" fillId="7" borderId="80" xfId="0" applyFont="1" applyFill="1" applyBorder="1" applyAlignment="1" applyProtection="1">
      <alignment horizontal="center" vertical="center" wrapText="1"/>
    </xf>
    <xf numFmtId="0" fontId="28" fillId="7" borderId="3" xfId="0" applyFont="1" applyFill="1" applyBorder="1" applyAlignment="1" applyProtection="1">
      <alignment horizontal="center" vertical="center" wrapText="1"/>
    </xf>
    <xf numFmtId="0" fontId="28" fillId="7" borderId="16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70" xfId="0" applyFont="1" applyFill="1" applyBorder="1" applyAlignment="1" applyProtection="1">
      <alignment horizontal="center" vertical="center" wrapText="1"/>
    </xf>
    <xf numFmtId="0" fontId="28" fillId="7" borderId="69" xfId="0" applyFont="1" applyFill="1" applyBorder="1" applyAlignment="1" applyProtection="1">
      <alignment horizontal="center" vertical="center" wrapText="1"/>
    </xf>
    <xf numFmtId="0" fontId="28" fillId="7" borderId="44" xfId="0" applyFont="1" applyFill="1" applyBorder="1" applyAlignment="1" applyProtection="1">
      <alignment horizontal="center" vertical="center" wrapText="1"/>
    </xf>
    <xf numFmtId="0" fontId="28" fillId="7" borderId="60" xfId="0" applyFont="1" applyFill="1" applyBorder="1" applyAlignment="1" applyProtection="1">
      <alignment horizontal="center" vertical="center" wrapText="1"/>
    </xf>
    <xf numFmtId="0" fontId="28" fillId="7" borderId="26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73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9" fontId="28" fillId="7" borderId="11" xfId="3" applyFont="1" applyFill="1" applyBorder="1" applyAlignment="1" applyProtection="1">
      <alignment horizontal="center" vertical="center" wrapText="1"/>
    </xf>
    <xf numFmtId="0" fontId="28" fillId="7" borderId="75" xfId="0" applyFont="1" applyFill="1" applyBorder="1" applyAlignment="1" applyProtection="1">
      <alignment horizontal="center" vertical="center" wrapText="1"/>
    </xf>
    <xf numFmtId="0" fontId="28" fillId="7" borderId="17" xfId="0" applyFont="1" applyFill="1" applyBorder="1" applyAlignment="1" applyProtection="1">
      <alignment horizontal="center" vertical="center" wrapText="1"/>
    </xf>
    <xf numFmtId="0" fontId="28" fillId="7" borderId="47" xfId="0" applyFont="1" applyFill="1" applyBorder="1" applyAlignment="1" applyProtection="1">
      <alignment horizontal="center" vertical="center" wrapText="1"/>
    </xf>
    <xf numFmtId="0" fontId="28" fillId="7" borderId="61" xfId="0" applyFont="1" applyFill="1" applyBorder="1" applyAlignment="1" applyProtection="1">
      <alignment horizontal="center" vertical="center" wrapText="1"/>
    </xf>
    <xf numFmtId="0" fontId="28" fillId="7" borderId="27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68" xfId="0" applyFont="1" applyFill="1" applyBorder="1" applyAlignment="1" applyProtection="1">
      <alignment horizontal="center" vertical="center" wrapText="1"/>
    </xf>
    <xf numFmtId="0" fontId="28" fillId="7" borderId="67" xfId="0" applyFont="1" applyFill="1" applyBorder="1" applyAlignment="1" applyProtection="1">
      <alignment horizontal="center" vertical="center" wrapText="1"/>
    </xf>
    <xf numFmtId="0" fontId="28" fillId="7" borderId="54" xfId="0" applyFont="1" applyFill="1" applyBorder="1" applyAlignment="1" applyProtection="1">
      <alignment horizontal="center" vertical="center" wrapText="1"/>
    </xf>
    <xf numFmtId="9" fontId="28" fillId="7" borderId="65" xfId="3" applyFont="1" applyFill="1" applyBorder="1" applyAlignment="1" applyProtection="1">
      <alignment horizontal="center" vertical="center" wrapText="1"/>
    </xf>
    <xf numFmtId="0" fontId="28" fillId="7" borderId="76" xfId="0" applyFont="1" applyFill="1" applyBorder="1" applyAlignment="1" applyProtection="1">
      <alignment horizontal="center" vertical="center" wrapText="1"/>
    </xf>
    <xf numFmtId="0" fontId="28" fillId="7" borderId="65" xfId="0" applyFont="1" applyFill="1" applyBorder="1" applyAlignment="1" applyProtection="1">
      <alignment horizontal="center" vertical="center" wrapText="1"/>
    </xf>
    <xf numFmtId="0" fontId="28" fillId="7" borderId="63" xfId="0" applyFont="1" applyFill="1" applyBorder="1" applyAlignment="1" applyProtection="1">
      <alignment horizontal="center" vertical="center" wrapText="1"/>
    </xf>
    <xf numFmtId="0" fontId="28" fillId="7" borderId="66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vertical="center" wrapText="1"/>
    </xf>
    <xf numFmtId="0" fontId="12" fillId="0" borderId="36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vertical="center" wrapText="1"/>
    </xf>
    <xf numFmtId="0" fontId="12" fillId="0" borderId="48" xfId="0" applyFont="1" applyFill="1" applyBorder="1" applyAlignment="1" applyProtection="1">
      <alignment horizontal="center" vertical="center" wrapText="1"/>
    </xf>
    <xf numFmtId="0" fontId="12" fillId="6" borderId="50" xfId="0" applyFont="1" applyFill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Continuous" vertical="center" wrapText="1"/>
    </xf>
    <xf numFmtId="0" fontId="12" fillId="0" borderId="23" xfId="0" applyFont="1" applyBorder="1" applyAlignment="1" applyProtection="1">
      <alignment horizontal="centerContinuous" vertical="center" wrapText="1"/>
    </xf>
    <xf numFmtId="0" fontId="12" fillId="0" borderId="31" xfId="0" applyFont="1" applyBorder="1" applyAlignment="1" applyProtection="1">
      <alignment horizontal="centerContinuous" vertical="center" wrapText="1"/>
    </xf>
    <xf numFmtId="0" fontId="12" fillId="0" borderId="37" xfId="0" applyFont="1" applyFill="1" applyBorder="1" applyAlignment="1" applyProtection="1">
      <alignment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2" fontId="12" fillId="7" borderId="69" xfId="0" applyNumberFormat="1" applyFont="1" applyFill="1" applyBorder="1" applyAlignment="1" applyProtection="1">
      <alignment horizontal="center" vertical="center" wrapText="1"/>
    </xf>
    <xf numFmtId="0" fontId="12" fillId="6" borderId="55" xfId="0" applyFont="1" applyFill="1" applyBorder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horizontal="center" vertical="center" wrapText="1"/>
    </xf>
    <xf numFmtId="2" fontId="12" fillId="7" borderId="17" xfId="0" applyNumberFormat="1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wrapText="1"/>
    </xf>
    <xf numFmtId="2" fontId="12" fillId="7" borderId="66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0" borderId="48" xfId="0" applyBorder="1" applyProtection="1"/>
    <xf numFmtId="0" fontId="0" fillId="0" borderId="38" xfId="0" applyBorder="1" applyProtection="1"/>
    <xf numFmtId="0" fontId="0" fillId="0" borderId="39" xfId="0" applyBorder="1" applyProtection="1"/>
    <xf numFmtId="2" fontId="12" fillId="7" borderId="74" xfId="0" applyNumberFormat="1" applyFont="1" applyFill="1" applyBorder="1" applyAlignment="1" applyProtection="1">
      <alignment horizontal="center" vertical="center" wrapText="1"/>
    </xf>
    <xf numFmtId="2" fontId="12" fillId="7" borderId="43" xfId="0" applyNumberFormat="1" applyFont="1" applyFill="1" applyBorder="1" applyAlignment="1" applyProtection="1">
      <alignment horizontal="center" vertical="center" wrapText="1"/>
    </xf>
    <xf numFmtId="2" fontId="12" fillId="7" borderId="75" xfId="0" applyNumberFormat="1" applyFont="1" applyFill="1" applyBorder="1" applyAlignment="1" applyProtection="1">
      <alignment horizontal="center" vertical="center" wrapText="1"/>
    </xf>
    <xf numFmtId="2" fontId="12" fillId="7" borderId="44" xfId="0" applyNumberFormat="1" applyFont="1" applyFill="1" applyBorder="1" applyAlignment="1" applyProtection="1">
      <alignment horizontal="center" vertical="center" wrapText="1"/>
    </xf>
    <xf numFmtId="2" fontId="12" fillId="7" borderId="76" xfId="0" applyNumberFormat="1" applyFont="1" applyFill="1" applyBorder="1" applyAlignment="1" applyProtection="1">
      <alignment horizontal="center" vertical="center" wrapText="1"/>
    </xf>
    <xf numFmtId="2" fontId="12" fillId="7" borderId="47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2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/>
    <xf numFmtId="0" fontId="0" fillId="0" borderId="10" xfId="0" applyBorder="1" applyProtection="1">
      <protection locked="0"/>
    </xf>
    <xf numFmtId="0" fontId="28" fillId="7" borderId="6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 vertical="justify"/>
    </xf>
    <xf numFmtId="0" fontId="10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12" fillId="0" borderId="62" xfId="0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Alignment="1" applyProtection="1">
      <alignment horizontal="center"/>
    </xf>
    <xf numFmtId="49" fontId="5" fillId="0" borderId="11" xfId="0" applyNumberFormat="1" applyFont="1" applyBorder="1" applyAlignment="1" applyProtection="1">
      <alignment horizontal="center"/>
    </xf>
    <xf numFmtId="49" fontId="5" fillId="0" borderId="12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/>
    <xf numFmtId="0" fontId="12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 vertical="justify"/>
      <protection locked="0"/>
    </xf>
    <xf numFmtId="0" fontId="10" fillId="0" borderId="0" xfId="0" applyFont="1" applyBorder="1" applyAlignment="1" applyProtection="1">
      <protection locked="0"/>
    </xf>
    <xf numFmtId="1" fontId="6" fillId="0" borderId="0" xfId="0" applyNumberFormat="1" applyFont="1" applyBorder="1" applyAlignment="1" applyProtection="1">
      <alignment vertical="top" wrapText="1"/>
    </xf>
    <xf numFmtId="0" fontId="39" fillId="10" borderId="13" xfId="0" applyFont="1" applyFill="1" applyBorder="1" applyAlignment="1" applyProtection="1">
      <alignment horizontal="center"/>
    </xf>
    <xf numFmtId="0" fontId="39" fillId="10" borderId="26" xfId="0" applyFont="1" applyFill="1" applyBorder="1" applyAlignment="1" applyProtection="1">
      <alignment horizontal="center"/>
    </xf>
    <xf numFmtId="0" fontId="39" fillId="10" borderId="10" xfId="0" applyFont="1" applyFill="1" applyBorder="1" applyAlignment="1" applyProtection="1">
      <alignment horizontal="center"/>
    </xf>
    <xf numFmtId="0" fontId="39" fillId="10" borderId="11" xfId="0" applyFont="1" applyFill="1" applyBorder="1" applyAlignment="1" applyProtection="1">
      <alignment horizontal="center"/>
    </xf>
    <xf numFmtId="0" fontId="39" fillId="10" borderId="75" xfId="0" applyFont="1" applyFill="1" applyBorder="1" applyAlignment="1" applyProtection="1">
      <alignment horizontal="center"/>
    </xf>
    <xf numFmtId="0" fontId="39" fillId="10" borderId="44" xfId="0" applyFont="1" applyFill="1" applyBorder="1" applyAlignment="1" applyProtection="1">
      <alignment horizontal="center"/>
    </xf>
    <xf numFmtId="0" fontId="5" fillId="6" borderId="5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35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49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83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right" vertical="center" wrapText="1"/>
    </xf>
    <xf numFmtId="0" fontId="10" fillId="3" borderId="60" xfId="0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right" vertical="center" wrapText="1"/>
    </xf>
    <xf numFmtId="0" fontId="10" fillId="3" borderId="13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" fontId="6" fillId="12" borderId="10" xfId="0" applyNumberFormat="1" applyFont="1" applyFill="1" applyBorder="1" applyAlignment="1" applyProtection="1">
      <alignment horizontal="right" wrapText="1"/>
    </xf>
    <xf numFmtId="1" fontId="6" fillId="12" borderId="14" xfId="0" applyNumberFormat="1" applyFont="1" applyFill="1" applyBorder="1" applyAlignment="1" applyProtection="1">
      <alignment horizontal="right" wrapText="1"/>
    </xf>
    <xf numFmtId="1" fontId="6" fillId="12" borderId="57" xfId="0" applyNumberFormat="1" applyFont="1" applyFill="1" applyBorder="1" applyAlignment="1" applyProtection="1">
      <alignment horizontal="right" wrapText="1"/>
    </xf>
    <xf numFmtId="49" fontId="6" fillId="0" borderId="43" xfId="0" applyNumberFormat="1" applyFont="1" applyFill="1" applyBorder="1" applyAlignment="1" applyProtection="1">
      <alignment horizontal="right" wrapText="1"/>
    </xf>
    <xf numFmtId="49" fontId="6" fillId="0" borderId="11" xfId="0" applyNumberFormat="1" applyFont="1" applyFill="1" applyBorder="1" applyAlignment="1" applyProtection="1">
      <alignment horizontal="right"/>
    </xf>
    <xf numFmtId="49" fontId="6" fillId="0" borderId="10" xfId="0" applyNumberFormat="1" applyFont="1" applyFill="1" applyBorder="1" applyAlignment="1" applyProtection="1">
      <alignment horizontal="right"/>
    </xf>
    <xf numFmtId="49" fontId="6" fillId="0" borderId="44" xfId="0" applyNumberFormat="1" applyFont="1" applyFill="1" applyBorder="1" applyAlignment="1" applyProtection="1">
      <alignment horizontal="right" wrapText="1"/>
    </xf>
    <xf numFmtId="1" fontId="6" fillId="12" borderId="9" xfId="0" applyNumberFormat="1" applyFont="1" applyFill="1" applyBorder="1" applyAlignment="1" applyProtection="1">
      <alignment horizontal="right" wrapText="1"/>
    </xf>
    <xf numFmtId="1" fontId="6" fillId="12" borderId="32" xfId="0" applyNumberFormat="1" applyFont="1" applyFill="1" applyBorder="1" applyAlignment="1" applyProtection="1">
      <alignment horizontal="right" wrapText="1"/>
    </xf>
    <xf numFmtId="1" fontId="6" fillId="12" borderId="15" xfId="0" applyNumberFormat="1" applyFont="1" applyFill="1" applyBorder="1" applyAlignment="1" applyProtection="1">
      <alignment horizontal="right" wrapText="1"/>
    </xf>
    <xf numFmtId="0" fontId="39" fillId="10" borderId="20" xfId="0" applyFont="1" applyFill="1" applyBorder="1" applyAlignment="1" applyProtection="1">
      <alignment horizontal="center" vertical="top" wrapText="1"/>
    </xf>
    <xf numFmtId="0" fontId="39" fillId="10" borderId="51" xfId="0" applyFont="1" applyFill="1" applyBorder="1" applyAlignment="1" applyProtection="1">
      <alignment horizontal="center" vertical="top" wrapText="1"/>
    </xf>
    <xf numFmtId="0" fontId="39" fillId="10" borderId="83" xfId="0" applyFont="1" applyFill="1" applyBorder="1" applyAlignment="1" applyProtection="1">
      <alignment horizontal="center" vertical="top" wrapText="1"/>
    </xf>
    <xf numFmtId="0" fontId="42" fillId="0" borderId="44" xfId="0" applyFont="1" applyBorder="1" applyAlignment="1" applyProtection="1">
      <alignment vertical="top" wrapText="1"/>
    </xf>
    <xf numFmtId="0" fontId="42" fillId="0" borderId="44" xfId="0" applyFont="1" applyBorder="1" applyAlignment="1" applyProtection="1">
      <alignment horizontal="left" vertical="center" wrapText="1"/>
    </xf>
    <xf numFmtId="0" fontId="42" fillId="0" borderId="44" xfId="0" applyFont="1" applyFill="1" applyBorder="1" applyAlignment="1" applyProtection="1">
      <alignment horizontal="left" vertical="center" wrapText="1"/>
    </xf>
    <xf numFmtId="0" fontId="42" fillId="0" borderId="44" xfId="0" applyFont="1" applyFill="1" applyBorder="1" applyAlignment="1" applyProtection="1">
      <alignment vertical="justify"/>
    </xf>
    <xf numFmtId="0" fontId="42" fillId="0" borderId="44" xfId="0" applyFont="1" applyBorder="1" applyAlignment="1" applyProtection="1">
      <alignment vertical="justify"/>
    </xf>
    <xf numFmtId="0" fontId="42" fillId="0" borderId="44" xfId="0" applyFont="1" applyBorder="1" applyProtection="1"/>
    <xf numFmtId="0" fontId="42" fillId="0" borderId="75" xfId="0" applyFont="1" applyBorder="1" applyAlignment="1" applyProtection="1">
      <alignment horizontal="justify" vertical="center" wrapText="1"/>
    </xf>
    <xf numFmtId="0" fontId="42" fillId="0" borderId="45" xfId="0" applyFont="1" applyBorder="1" applyAlignment="1" applyProtection="1">
      <alignment horizontal="left" vertical="center" wrapText="1" indent="1"/>
    </xf>
    <xf numFmtId="0" fontId="42" fillId="0" borderId="44" xfId="0" applyFont="1" applyBorder="1" applyAlignment="1" applyProtection="1">
      <alignment horizontal="left" vertical="center" wrapText="1" indent="1"/>
    </xf>
    <xf numFmtId="0" fontId="42" fillId="0" borderId="44" xfId="0" applyFont="1" applyFill="1" applyBorder="1" applyAlignment="1" applyProtection="1">
      <alignment horizontal="left" vertical="center" wrapText="1" indent="1"/>
    </xf>
    <xf numFmtId="0" fontId="42" fillId="0" borderId="44" xfId="0" applyFont="1" applyFill="1" applyBorder="1" applyAlignment="1" applyProtection="1">
      <alignment horizontal="left" vertical="justify" indent="1"/>
    </xf>
    <xf numFmtId="0" fontId="42" fillId="0" borderId="44" xfId="0" applyFont="1" applyBorder="1" applyAlignment="1" applyProtection="1">
      <alignment horizontal="left" vertical="justify" indent="1"/>
    </xf>
    <xf numFmtId="0" fontId="42" fillId="0" borderId="44" xfId="0" applyFont="1" applyBorder="1" applyAlignment="1" applyProtection="1">
      <alignment horizontal="left" indent="1"/>
    </xf>
    <xf numFmtId="0" fontId="42" fillId="0" borderId="17" xfId="0" applyFont="1" applyBorder="1" applyAlignment="1" applyProtection="1">
      <alignment horizontal="left" wrapText="1" indent="1"/>
    </xf>
    <xf numFmtId="0" fontId="43" fillId="10" borderId="46" xfId="0" applyFont="1" applyFill="1" applyBorder="1" applyAlignment="1" applyProtection="1">
      <alignment vertical="justify" wrapText="1"/>
    </xf>
    <xf numFmtId="0" fontId="43" fillId="10" borderId="44" xfId="0" applyFont="1" applyFill="1" applyBorder="1" applyAlignment="1" applyProtection="1">
      <alignment vertical="top" wrapText="1"/>
    </xf>
    <xf numFmtId="0" fontId="43" fillId="10" borderId="44" xfId="0" applyFont="1" applyFill="1" applyBorder="1" applyAlignment="1" applyProtection="1">
      <alignment horizontal="left" vertical="center" wrapText="1"/>
    </xf>
    <xf numFmtId="0" fontId="43" fillId="10" borderId="44" xfId="0" applyFont="1" applyFill="1" applyBorder="1" applyAlignment="1" applyProtection="1">
      <alignment vertical="justify"/>
    </xf>
    <xf numFmtId="0" fontId="43" fillId="10" borderId="44" xfId="0" applyFont="1" applyFill="1" applyBorder="1" applyAlignment="1" applyProtection="1">
      <alignment horizontal="justify" vertical="center"/>
    </xf>
    <xf numFmtId="0" fontId="43" fillId="10" borderId="74" xfId="0" applyFont="1" applyFill="1" applyBorder="1" applyAlignment="1" applyProtection="1">
      <alignment vertical="justify"/>
    </xf>
    <xf numFmtId="0" fontId="43" fillId="10" borderId="80" xfId="0" applyFont="1" applyFill="1" applyBorder="1" applyAlignment="1" applyProtection="1">
      <alignment vertical="justify"/>
    </xf>
    <xf numFmtId="0" fontId="44" fillId="10" borderId="68" xfId="0" applyFont="1" applyFill="1" applyBorder="1" applyProtection="1"/>
    <xf numFmtId="0" fontId="9" fillId="0" borderId="59" xfId="0" applyFont="1" applyFill="1" applyBorder="1" applyAlignment="1" applyProtection="1">
      <alignment horizontal="center" vertical="center" wrapText="1"/>
    </xf>
    <xf numFmtId="49" fontId="42" fillId="0" borderId="75" xfId="0" applyNumberFormat="1" applyFont="1" applyBorder="1" applyAlignment="1" applyProtection="1">
      <alignment horizontal="center" vertical="top" wrapText="1"/>
    </xf>
    <xf numFmtId="49" fontId="29" fillId="9" borderId="75" xfId="0" applyNumberFormat="1" applyFont="1" applyFill="1" applyBorder="1" applyAlignment="1" applyProtection="1">
      <alignment horizontal="center" vertical="top" wrapText="1"/>
    </xf>
    <xf numFmtId="49" fontId="42" fillId="0" borderId="86" xfId="0" applyNumberFormat="1" applyFont="1" applyBorder="1" applyAlignment="1" applyProtection="1">
      <alignment horizontal="center" vertical="top" wrapText="1"/>
    </xf>
    <xf numFmtId="49" fontId="42" fillId="0" borderId="75" xfId="0" applyNumberFormat="1" applyFont="1" applyBorder="1" applyAlignment="1" applyProtection="1">
      <alignment horizontal="center"/>
    </xf>
    <xf numFmtId="49" fontId="42" fillId="0" borderId="75" xfId="0" applyNumberFormat="1" applyFont="1" applyFill="1" applyBorder="1" applyAlignment="1" applyProtection="1">
      <alignment horizontal="center"/>
    </xf>
    <xf numFmtId="49" fontId="29" fillId="9" borderId="75" xfId="0" applyNumberFormat="1" applyFont="1" applyFill="1" applyBorder="1" applyAlignment="1" applyProtection="1">
      <alignment horizontal="center"/>
    </xf>
    <xf numFmtId="1" fontId="6" fillId="12" borderId="10" xfId="0" applyNumberFormat="1" applyFont="1" applyFill="1" applyBorder="1" applyAlignment="1" applyProtection="1">
      <alignment horizontal="right"/>
    </xf>
    <xf numFmtId="1" fontId="6" fillId="12" borderId="57" xfId="0" applyNumberFormat="1" applyFont="1" applyFill="1" applyBorder="1" applyAlignment="1" applyProtection="1">
      <alignment horizontal="right"/>
    </xf>
    <xf numFmtId="49" fontId="29" fillId="12" borderId="21" xfId="0" applyNumberFormat="1" applyFont="1" applyFill="1" applyBorder="1" applyAlignment="1" applyProtection="1">
      <alignment horizontal="center"/>
    </xf>
    <xf numFmtId="1" fontId="6" fillId="12" borderId="9" xfId="0" applyNumberFormat="1" applyFont="1" applyFill="1" applyBorder="1" applyAlignment="1" applyProtection="1">
      <alignment horizontal="right"/>
    </xf>
    <xf numFmtId="49" fontId="29" fillId="9" borderId="79" xfId="0" applyNumberFormat="1" applyFont="1" applyFill="1" applyBorder="1" applyAlignment="1" applyProtection="1">
      <alignment horizontal="center"/>
    </xf>
    <xf numFmtId="49" fontId="42" fillId="0" borderId="73" xfId="0" applyNumberFormat="1" applyFont="1" applyBorder="1" applyAlignment="1" applyProtection="1">
      <alignment horizontal="center"/>
    </xf>
    <xf numFmtId="49" fontId="29" fillId="9" borderId="73" xfId="0" applyNumberFormat="1" applyFont="1" applyFill="1" applyBorder="1" applyAlignment="1" applyProtection="1">
      <alignment horizontal="center"/>
    </xf>
    <xf numFmtId="49" fontId="29" fillId="9" borderId="62" xfId="0" applyNumberFormat="1" applyFont="1" applyFill="1" applyBorder="1" applyAlignment="1" applyProtection="1">
      <alignment horizontal="center"/>
    </xf>
    <xf numFmtId="49" fontId="6" fillId="0" borderId="60" xfId="0" applyNumberFormat="1" applyFont="1" applyFill="1" applyBorder="1" applyAlignment="1" applyProtection="1">
      <alignment horizontal="right"/>
    </xf>
    <xf numFmtId="1" fontId="6" fillId="12" borderId="23" xfId="0" applyNumberFormat="1" applyFont="1" applyFill="1" applyBorder="1" applyAlignment="1" applyProtection="1">
      <alignment horizontal="right" wrapText="1"/>
    </xf>
    <xf numFmtId="1" fontId="6" fillId="12" borderId="81" xfId="0" applyNumberFormat="1" applyFont="1" applyFill="1" applyBorder="1" applyAlignment="1" applyProtection="1">
      <alignment horizontal="right" wrapText="1"/>
    </xf>
    <xf numFmtId="49" fontId="6" fillId="0" borderId="70" xfId="0" applyNumberFormat="1" applyFont="1" applyFill="1" applyBorder="1" applyAlignment="1" applyProtection="1">
      <alignment horizontal="right"/>
    </xf>
    <xf numFmtId="49" fontId="6" fillId="0" borderId="4" xfId="0" applyNumberFormat="1" applyFont="1" applyFill="1" applyBorder="1" applyAlignment="1" applyProtection="1">
      <alignment horizontal="right"/>
    </xf>
    <xf numFmtId="1" fontId="6" fillId="12" borderId="28" xfId="0" applyNumberFormat="1" applyFont="1" applyFill="1" applyBorder="1" applyAlignment="1" applyProtection="1">
      <alignment horizontal="right" wrapText="1"/>
    </xf>
    <xf numFmtId="1" fontId="6" fillId="12" borderId="51" xfId="0" applyNumberFormat="1" applyFont="1" applyFill="1" applyBorder="1" applyAlignment="1" applyProtection="1">
      <alignment horizontal="right" wrapText="1"/>
    </xf>
    <xf numFmtId="49" fontId="6" fillId="0" borderId="16" xfId="0" applyNumberFormat="1" applyFont="1" applyFill="1" applyBorder="1" applyAlignment="1" applyProtection="1">
      <alignment horizontal="right"/>
    </xf>
    <xf numFmtId="49" fontId="29" fillId="9" borderId="80" xfId="0" applyNumberFormat="1" applyFont="1" applyFill="1" applyBorder="1" applyAlignment="1" applyProtection="1">
      <alignment horizontal="center" vertical="top" wrapText="1"/>
    </xf>
    <xf numFmtId="0" fontId="39" fillId="10" borderId="14" xfId="0" applyFont="1" applyFill="1" applyBorder="1" applyAlignment="1" applyProtection="1">
      <alignment horizontal="center" vertical="top" wrapText="1"/>
    </xf>
    <xf numFmtId="0" fontId="9" fillId="0" borderId="26" xfId="0" applyFont="1" applyBorder="1" applyProtection="1"/>
    <xf numFmtId="0" fontId="9" fillId="0" borderId="26" xfId="0" applyFont="1" applyBorder="1" applyAlignment="1" applyProtection="1">
      <alignment vertical="top" wrapText="1"/>
    </xf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29" fillId="0" borderId="44" xfId="0" applyFont="1" applyBorder="1" applyAlignment="1" applyProtection="1">
      <alignment horizontal="left" vertical="center" wrapText="1"/>
    </xf>
    <xf numFmtId="2" fontId="42" fillId="0" borderId="44" xfId="0" applyNumberFormat="1" applyFont="1" applyBorder="1" applyAlignment="1" applyProtection="1">
      <alignment horizontal="left" vertical="center" wrapText="1" indent="1"/>
    </xf>
    <xf numFmtId="0" fontId="43" fillId="10" borderId="44" xfId="0" applyNumberFormat="1" applyFont="1" applyFill="1" applyBorder="1" applyAlignment="1" applyProtection="1">
      <alignment horizontal="left" vertical="center" wrapText="1"/>
    </xf>
    <xf numFmtId="0" fontId="29" fillId="0" borderId="44" xfId="0" applyNumberFormat="1" applyFont="1" applyFill="1" applyBorder="1" applyAlignment="1" applyProtection="1">
      <alignment vertical="center" wrapText="1"/>
    </xf>
    <xf numFmtId="0" fontId="42" fillId="0" borderId="44" xfId="0" applyFont="1" applyFill="1" applyBorder="1" applyAlignment="1" applyProtection="1">
      <alignment horizontal="left" vertical="center" indent="1"/>
    </xf>
    <xf numFmtId="0" fontId="42" fillId="0" borderId="44" xfId="0" applyFont="1" applyFill="1" applyBorder="1" applyAlignment="1" applyProtection="1">
      <alignment vertical="justify" wrapText="1"/>
    </xf>
    <xf numFmtId="0" fontId="46" fillId="12" borderId="21" xfId="0" applyFont="1" applyFill="1" applyBorder="1" applyProtection="1"/>
    <xf numFmtId="1" fontId="47" fillId="0" borderId="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/>
    <xf numFmtId="0" fontId="0" fillId="0" borderId="0" xfId="0" applyAlignment="1" applyProtection="1"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1" fontId="6" fillId="2" borderId="54" xfId="0" applyNumberFormat="1" applyFont="1" applyFill="1" applyBorder="1" applyProtection="1"/>
    <xf numFmtId="1" fontId="6" fillId="2" borderId="65" xfId="0" applyNumberFormat="1" applyFont="1" applyFill="1" applyBorder="1" applyProtection="1"/>
    <xf numFmtId="1" fontId="6" fillId="2" borderId="26" xfId="0" applyNumberFormat="1" applyFont="1" applyFill="1" applyBorder="1" applyAlignment="1" applyProtection="1">
      <alignment horizontal="right"/>
    </xf>
    <xf numFmtId="1" fontId="6" fillId="2" borderId="64" xfId="0" applyNumberFormat="1" applyFont="1" applyFill="1" applyBorder="1" applyProtection="1"/>
    <xf numFmtId="1" fontId="6" fillId="2" borderId="76" xfId="0" applyNumberFormat="1" applyFont="1" applyFill="1" applyBorder="1" applyProtection="1"/>
    <xf numFmtId="0" fontId="5" fillId="0" borderId="1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2" applyNumberFormat="1" applyFont="1" applyFill="1" applyProtection="1">
      <protection locked="0"/>
    </xf>
    <xf numFmtId="0" fontId="6" fillId="3" borderId="7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4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42" fillId="0" borderId="44" xfId="0" applyFont="1" applyFill="1" applyBorder="1" applyAlignment="1" applyProtection="1">
      <alignment horizontal="left" vertical="justify" wrapText="1" indent="1"/>
    </xf>
    <xf numFmtId="0" fontId="6" fillId="0" borderId="10" xfId="0" applyFont="1" applyBorder="1" applyAlignment="1" applyProtection="1">
      <alignment horizontal="center"/>
      <protection locked="0"/>
    </xf>
    <xf numFmtId="0" fontId="6" fillId="13" borderId="10" xfId="0" applyFont="1" applyFill="1" applyBorder="1" applyProtection="1"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54" fillId="0" borderId="10" xfId="0" applyFont="1" applyBorder="1" applyAlignment="1" applyProtection="1">
      <alignment horizontal="left" vertical="center" wrapText="1"/>
      <protection locked="0"/>
    </xf>
    <xf numFmtId="0" fontId="51" fillId="13" borderId="10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Border="1" applyAlignment="1" applyProtection="1">
      <alignment horizontal="right" vertical="center" wrapText="1"/>
      <protection locked="0"/>
    </xf>
    <xf numFmtId="0" fontId="6" fillId="0" borderId="0" xfId="7" applyFont="1" applyProtection="1">
      <protection locked="0"/>
    </xf>
    <xf numFmtId="0" fontId="5" fillId="0" borderId="0" xfId="7" applyFont="1" applyProtection="1">
      <protection locked="0"/>
    </xf>
    <xf numFmtId="0" fontId="6" fillId="0" borderId="10" xfId="7" applyFont="1" applyBorder="1" applyProtection="1">
      <protection locked="0"/>
    </xf>
    <xf numFmtId="0" fontId="5" fillId="13" borderId="10" xfId="7" applyFont="1" applyFill="1" applyBorder="1" applyProtection="1">
      <protection locked="0"/>
    </xf>
    <xf numFmtId="0" fontId="6" fillId="0" borderId="10" xfId="7" applyFont="1" applyBorder="1" applyAlignment="1" applyProtection="1">
      <alignment horizontal="center" vertical="center"/>
      <protection locked="0"/>
    </xf>
    <xf numFmtId="0" fontId="11" fillId="0" borderId="0" xfId="7" applyFont="1" applyProtection="1">
      <protection locked="0"/>
    </xf>
    <xf numFmtId="0" fontId="5" fillId="0" borderId="0" xfId="7" applyFont="1" applyBorder="1" applyAlignment="1" applyProtection="1">
      <alignment horizontal="center"/>
      <protection locked="0"/>
    </xf>
    <xf numFmtId="0" fontId="5" fillId="13" borderId="10" xfId="7" applyFont="1" applyFill="1" applyBorder="1" applyAlignment="1" applyProtection="1">
      <alignment horizontal="center"/>
      <protection locked="0"/>
    </xf>
    <xf numFmtId="0" fontId="9" fillId="13" borderId="10" xfId="0" applyFont="1" applyFill="1" applyBorder="1" applyAlignment="1" applyProtection="1">
      <alignment horizontal="center"/>
    </xf>
    <xf numFmtId="0" fontId="6" fillId="0" borderId="10" xfId="7" applyFont="1" applyBorder="1" applyAlignment="1" applyProtection="1">
      <alignment horizontal="center"/>
      <protection locked="0"/>
    </xf>
    <xf numFmtId="0" fontId="52" fillId="0" borderId="10" xfId="0" applyFont="1" applyBorder="1" applyAlignment="1" applyProtection="1">
      <alignment horizontal="right" wrapText="1"/>
      <protection locked="0"/>
    </xf>
    <xf numFmtId="0" fontId="9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3" borderId="60" xfId="0" applyFont="1" applyFill="1" applyBorder="1" applyAlignment="1" applyProtection="1">
      <alignment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0" fillId="0" borderId="9" xfId="0" applyBorder="1"/>
    <xf numFmtId="0" fontId="0" fillId="0" borderId="27" xfId="0" applyBorder="1"/>
    <xf numFmtId="0" fontId="0" fillId="0" borderId="12" xfId="0" applyBorder="1"/>
    <xf numFmtId="0" fontId="0" fillId="3" borderId="26" xfId="0" applyFill="1" applyBorder="1"/>
    <xf numFmtId="0" fontId="5" fillId="3" borderId="67" xfId="0" applyFont="1" applyFill="1" applyBorder="1" applyAlignment="1" applyProtection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10" borderId="5" xfId="0" applyFont="1" applyFill="1" applyBorder="1" applyAlignment="1">
      <alignment horizontal="center"/>
    </xf>
    <xf numFmtId="0" fontId="9" fillId="10" borderId="71" xfId="0" applyFont="1" applyFill="1" applyBorder="1" applyAlignment="1">
      <alignment horizontal="center" vertical="justify"/>
    </xf>
    <xf numFmtId="0" fontId="9" fillId="10" borderId="22" xfId="0" applyFont="1" applyFill="1" applyBorder="1" applyAlignment="1">
      <alignment horizontal="center" vertical="justify"/>
    </xf>
    <xf numFmtId="0" fontId="9" fillId="10" borderId="23" xfId="0" applyFont="1" applyFill="1" applyBorder="1" applyAlignment="1">
      <alignment horizontal="center" vertical="justify"/>
    </xf>
    <xf numFmtId="0" fontId="49" fillId="10" borderId="30" xfId="4" applyFont="1" applyFill="1" applyBorder="1" applyAlignment="1">
      <alignment wrapText="1"/>
    </xf>
    <xf numFmtId="49" fontId="5" fillId="9" borderId="25" xfId="4" applyNumberFormat="1" applyFill="1" applyBorder="1" applyAlignment="1">
      <alignment horizontal="center" vertical="center"/>
    </xf>
    <xf numFmtId="1" fontId="9" fillId="0" borderId="30" xfId="0" applyNumberFormat="1" applyFont="1" applyBorder="1" applyProtection="1">
      <protection locked="0"/>
    </xf>
    <xf numFmtId="1" fontId="9" fillId="0" borderId="57" xfId="0" applyNumberFormat="1" applyFont="1" applyBorder="1" applyProtection="1">
      <protection locked="0"/>
    </xf>
    <xf numFmtId="1" fontId="11" fillId="12" borderId="57" xfId="0" applyNumberFormat="1" applyFont="1" applyFill="1" applyBorder="1"/>
    <xf numFmtId="1" fontId="11" fillId="12" borderId="25" xfId="0" applyNumberFormat="1" applyFont="1" applyFill="1" applyBorder="1"/>
    <xf numFmtId="1" fontId="11" fillId="12" borderId="30" xfId="0" applyNumberFormat="1" applyFont="1" applyFill="1" applyBorder="1"/>
    <xf numFmtId="1" fontId="9" fillId="0" borderId="25" xfId="0" applyNumberFormat="1" applyFont="1" applyBorder="1" applyProtection="1">
      <protection locked="0"/>
    </xf>
    <xf numFmtId="1" fontId="11" fillId="12" borderId="79" xfId="0" applyNumberFormat="1" applyFont="1" applyFill="1" applyBorder="1"/>
    <xf numFmtId="1" fontId="9" fillId="0" borderId="43" xfId="0" applyNumberFormat="1" applyFont="1" applyBorder="1" applyProtection="1">
      <protection locked="0"/>
    </xf>
    <xf numFmtId="0" fontId="5" fillId="0" borderId="13" xfId="4" applyBorder="1" applyAlignment="1">
      <alignment horizontal="left" wrapText="1"/>
    </xf>
    <xf numFmtId="49" fontId="5" fillId="0" borderId="26" xfId="4" applyNumberFormat="1" applyBorder="1" applyAlignment="1">
      <alignment horizontal="center" vertical="center"/>
    </xf>
    <xf numFmtId="1" fontId="9" fillId="0" borderId="13" xfId="0" applyNumberFormat="1" applyFont="1" applyBorder="1" applyProtection="1">
      <protection locked="0"/>
    </xf>
    <xf numFmtId="1" fontId="9" fillId="0" borderId="10" xfId="0" applyNumberFormat="1" applyFont="1" applyBorder="1" applyProtection="1">
      <protection locked="0"/>
    </xf>
    <xf numFmtId="1" fontId="11" fillId="12" borderId="10" xfId="0" applyNumberFormat="1" applyFont="1" applyFill="1" applyBorder="1"/>
    <xf numFmtId="1" fontId="11" fillId="12" borderId="26" xfId="0" applyNumberFormat="1" applyFont="1" applyFill="1" applyBorder="1"/>
    <xf numFmtId="1" fontId="11" fillId="12" borderId="13" xfId="0" applyNumberFormat="1" applyFont="1" applyFill="1" applyBorder="1"/>
    <xf numFmtId="1" fontId="9" fillId="0" borderId="26" xfId="0" applyNumberFormat="1" applyFont="1" applyBorder="1" applyProtection="1">
      <protection locked="0"/>
    </xf>
    <xf numFmtId="1" fontId="11" fillId="12" borderId="73" xfId="0" applyNumberFormat="1" applyFont="1" applyFill="1" applyBorder="1"/>
    <xf numFmtId="1" fontId="9" fillId="0" borderId="44" xfId="0" applyNumberFormat="1" applyFont="1" applyBorder="1" applyProtection="1">
      <protection locked="0"/>
    </xf>
    <xf numFmtId="0" fontId="5" fillId="0" borderId="13" xfId="4" applyBorder="1" applyAlignment="1">
      <alignment horizontal="left" wrapText="1" indent="1"/>
    </xf>
    <xf numFmtId="0" fontId="49" fillId="10" borderId="13" xfId="4" applyFont="1" applyFill="1" applyBorder="1" applyAlignment="1">
      <alignment wrapText="1"/>
    </xf>
    <xf numFmtId="49" fontId="5" fillId="9" borderId="26" xfId="4" applyNumberForma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1"/>
    </xf>
    <xf numFmtId="49" fontId="5" fillId="0" borderId="26" xfId="0" applyNumberFormat="1" applyFont="1" applyBorder="1" applyAlignment="1">
      <alignment horizontal="center" vertical="center"/>
    </xf>
    <xf numFmtId="0" fontId="49" fillId="10" borderId="13" xfId="4" applyFont="1" applyFill="1" applyBorder="1" applyAlignment="1">
      <alignment vertical="center" wrapText="1"/>
    </xf>
    <xf numFmtId="0" fontId="49" fillId="10" borderId="13" xfId="0" applyFont="1" applyFill="1" applyBorder="1" applyAlignment="1">
      <alignment wrapText="1"/>
    </xf>
    <xf numFmtId="0" fontId="49" fillId="10" borderId="13" xfId="0" applyFont="1" applyFill="1" applyBorder="1" applyAlignment="1">
      <alignment vertical="center" wrapText="1"/>
    </xf>
    <xf numFmtId="0" fontId="5" fillId="8" borderId="13" xfId="4" applyFill="1" applyBorder="1" applyAlignment="1">
      <alignment wrapText="1"/>
    </xf>
    <xf numFmtId="0" fontId="5" fillId="8" borderId="13" xfId="4" applyFill="1" applyBorder="1" applyAlignment="1">
      <alignment horizontal="left" wrapText="1" indent="1"/>
    </xf>
    <xf numFmtId="0" fontId="49" fillId="10" borderId="13" xfId="0" applyFont="1" applyFill="1" applyBorder="1" applyAlignment="1">
      <alignment horizontal="left" vertical="center" wrapText="1"/>
    </xf>
    <xf numFmtId="49" fontId="5" fillId="9" borderId="26" xfId="0" applyNumberFormat="1" applyFont="1" applyFill="1" applyBorder="1" applyAlignment="1">
      <alignment horizontal="center" vertical="center"/>
    </xf>
    <xf numFmtId="0" fontId="49" fillId="10" borderId="13" xfId="4" applyFont="1" applyFill="1" applyBorder="1" applyAlignment="1">
      <alignment horizontal="left" wrapText="1"/>
    </xf>
    <xf numFmtId="0" fontId="5" fillId="8" borderId="13" xfId="4" applyFill="1" applyBorder="1" applyAlignment="1">
      <alignment horizontal="left" wrapText="1"/>
    </xf>
    <xf numFmtId="0" fontId="5" fillId="8" borderId="67" xfId="4" applyFill="1" applyBorder="1" applyAlignment="1">
      <alignment horizontal="left" wrapText="1" indent="1"/>
    </xf>
    <xf numFmtId="49" fontId="5" fillId="0" borderId="64" xfId="4" applyNumberFormat="1" applyBorder="1" applyAlignment="1">
      <alignment horizontal="center" vertical="center"/>
    </xf>
    <xf numFmtId="1" fontId="9" fillId="0" borderId="67" xfId="0" applyNumberFormat="1" applyFont="1" applyBorder="1" applyProtection="1">
      <protection locked="0"/>
    </xf>
    <xf numFmtId="1" fontId="9" fillId="0" borderId="54" xfId="0" applyNumberFormat="1" applyFont="1" applyBorder="1" applyProtection="1">
      <protection locked="0"/>
    </xf>
    <xf numFmtId="1" fontId="11" fillId="12" borderId="54" xfId="0" applyNumberFormat="1" applyFont="1" applyFill="1" applyBorder="1"/>
    <xf numFmtId="1" fontId="11" fillId="12" borderId="64" xfId="0" applyNumberFormat="1" applyFont="1" applyFill="1" applyBorder="1"/>
    <xf numFmtId="1" fontId="11" fillId="12" borderId="67" xfId="0" applyNumberFormat="1" applyFont="1" applyFill="1" applyBorder="1"/>
    <xf numFmtId="1" fontId="9" fillId="0" borderId="64" xfId="0" applyNumberFormat="1" applyFont="1" applyBorder="1" applyProtection="1">
      <protection locked="0"/>
    </xf>
    <xf numFmtId="1" fontId="11" fillId="12" borderId="68" xfId="0" applyNumberFormat="1" applyFont="1" applyFill="1" applyBorder="1"/>
    <xf numFmtId="1" fontId="9" fillId="0" borderId="47" xfId="0" applyNumberFormat="1" applyFont="1" applyBorder="1" applyProtection="1">
      <protection locked="0"/>
    </xf>
    <xf numFmtId="0" fontId="6" fillId="12" borderId="1" xfId="0" applyFont="1" applyFill="1" applyBorder="1"/>
    <xf numFmtId="49" fontId="9" fillId="12" borderId="82" xfId="0" applyNumberFormat="1" applyFont="1" applyFill="1" applyBorder="1" applyAlignment="1">
      <alignment horizontal="center"/>
    </xf>
    <xf numFmtId="1" fontId="11" fillId="12" borderId="1" xfId="0" applyNumberFormat="1" applyFont="1" applyFill="1" applyBorder="1"/>
    <xf numFmtId="1" fontId="11" fillId="12" borderId="72" xfId="0" applyNumberFormat="1" applyFont="1" applyFill="1" applyBorder="1"/>
    <xf numFmtId="1" fontId="11" fillId="12" borderId="82" xfId="0" applyNumberFormat="1" applyFont="1" applyFill="1" applyBorder="1"/>
    <xf numFmtId="1" fontId="11" fillId="12" borderId="2" xfId="0" applyNumberFormat="1" applyFont="1" applyFill="1" applyBorder="1"/>
    <xf numFmtId="1" fontId="11" fillId="12" borderId="39" xfId="0" applyNumberFormat="1" applyFont="1" applyFill="1" applyBorder="1"/>
    <xf numFmtId="1" fontId="11" fillId="12" borderId="55" xfId="0" applyNumberFormat="1" applyFont="1" applyFill="1" applyBorder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9" fillId="0" borderId="10" xfId="0" applyFont="1" applyBorder="1"/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49" fontId="9" fillId="13" borderId="10" xfId="0" applyNumberFormat="1" applyFont="1" applyFill="1" applyBorder="1" applyAlignment="1">
      <alignment horizontal="center"/>
    </xf>
    <xf numFmtId="1" fontId="11" fillId="0" borderId="0" xfId="0" applyNumberFormat="1" applyFont="1"/>
    <xf numFmtId="0" fontId="9" fillId="0" borderId="10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0" xfId="0" applyFont="1" applyBorder="1" applyAlignment="1">
      <alignment vertical="justify"/>
    </xf>
    <xf numFmtId="0" fontId="11" fillId="0" borderId="10" xfId="9" applyFont="1" applyBorder="1" applyProtection="1">
      <protection locked="0"/>
    </xf>
    <xf numFmtId="0" fontId="9" fillId="0" borderId="10" xfId="9" applyFont="1" applyBorder="1" applyAlignment="1" applyProtection="1">
      <alignment horizontal="center"/>
      <protection locked="0"/>
    </xf>
    <xf numFmtId="0" fontId="54" fillId="0" borderId="10" xfId="9" applyFont="1" applyBorder="1" applyAlignment="1" applyProtection="1">
      <alignment horizontal="left" vertical="center" wrapText="1"/>
      <protection locked="0"/>
    </xf>
    <xf numFmtId="0" fontId="55" fillId="13" borderId="10" xfId="9" applyFont="1" applyFill="1" applyBorder="1" applyAlignment="1" applyProtection="1">
      <alignment horizontal="center" vertical="center" wrapText="1"/>
      <protection locked="0"/>
    </xf>
    <xf numFmtId="0" fontId="56" fillId="0" borderId="10" xfId="9" applyFont="1" applyBorder="1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7" applyFont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center" vertical="center"/>
      <protection locked="0"/>
    </xf>
    <xf numFmtId="0" fontId="11" fillId="0" borderId="0" xfId="7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2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6" fillId="0" borderId="0" xfId="0" applyFont="1" applyAlignment="1" applyProtection="1">
      <alignment horizontal="right"/>
      <protection locked="0"/>
    </xf>
    <xf numFmtId="0" fontId="5" fillId="0" borderId="0" xfId="0" applyFont="1" applyProtection="1"/>
    <xf numFmtId="1" fontId="5" fillId="0" borderId="30" xfId="0" applyNumberFormat="1" applyFont="1" applyFill="1" applyBorder="1" applyAlignment="1" applyProtection="1">
      <alignment horizontal="right" wrapText="1"/>
      <protection locked="0"/>
    </xf>
    <xf numFmtId="1" fontId="5" fillId="0" borderId="57" xfId="0" applyNumberFormat="1" applyFont="1" applyFill="1" applyBorder="1" applyAlignment="1" applyProtection="1">
      <alignment horizontal="right" wrapText="1"/>
      <protection locked="0"/>
    </xf>
    <xf numFmtId="1" fontId="5" fillId="12" borderId="57" xfId="0" applyNumberFormat="1" applyFont="1" applyFill="1" applyBorder="1" applyAlignment="1" applyProtection="1">
      <alignment horizontal="right" wrapText="1"/>
    </xf>
    <xf numFmtId="1" fontId="5" fillId="0" borderId="57" xfId="0" applyNumberFormat="1" applyFont="1" applyFill="1" applyBorder="1" applyAlignment="1" applyProtection="1">
      <alignment horizontal="right"/>
      <protection locked="0"/>
    </xf>
    <xf numFmtId="1" fontId="5" fillId="0" borderId="59" xfId="0" applyNumberFormat="1" applyFont="1" applyFill="1" applyBorder="1" applyAlignment="1" applyProtection="1">
      <alignment horizontal="right"/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1" fontId="5" fillId="0" borderId="80" xfId="0" applyNumberFormat="1" applyFont="1" applyFill="1" applyBorder="1" applyAlignment="1" applyProtection="1">
      <alignment horizontal="right"/>
      <protection locked="0"/>
    </xf>
    <xf numFmtId="1" fontId="5" fillId="0" borderId="16" xfId="0" applyNumberFormat="1" applyFont="1" applyFill="1" applyBorder="1" applyAlignment="1" applyProtection="1">
      <alignment horizontal="right"/>
      <protection locked="0"/>
    </xf>
    <xf numFmtId="1" fontId="5" fillId="0" borderId="46" xfId="0" applyNumberFormat="1" applyFont="1" applyFill="1" applyBorder="1" applyAlignment="1" applyProtection="1">
      <alignment horizontal="right"/>
      <protection locked="0"/>
    </xf>
    <xf numFmtId="1" fontId="5" fillId="0" borderId="13" xfId="0" applyNumberFormat="1" applyFont="1" applyFill="1" applyBorder="1" applyAlignment="1" applyProtection="1">
      <alignment horizontal="right" wrapText="1"/>
      <protection locked="0"/>
    </xf>
    <xf numFmtId="1" fontId="5" fillId="0" borderId="10" xfId="0" applyNumberFormat="1" applyFont="1" applyFill="1" applyBorder="1" applyAlignment="1" applyProtection="1">
      <alignment horizontal="right" wrapText="1"/>
      <protection locked="0"/>
    </xf>
    <xf numFmtId="1" fontId="5" fillId="12" borderId="10" xfId="0" applyNumberFormat="1" applyFont="1" applyFill="1" applyBorder="1" applyAlignment="1" applyProtection="1">
      <alignment horizontal="right" wrapText="1"/>
    </xf>
    <xf numFmtId="1" fontId="5" fillId="0" borderId="10" xfId="0" applyNumberFormat="1" applyFont="1" applyFill="1" applyBorder="1" applyAlignment="1" applyProtection="1">
      <alignment horizontal="right"/>
      <protection locked="0"/>
    </xf>
    <xf numFmtId="1" fontId="5" fillId="0" borderId="11" xfId="0" applyNumberFormat="1" applyFont="1" applyFill="1" applyBorder="1" applyAlignment="1" applyProtection="1">
      <alignment horizontal="right"/>
      <protection locked="0"/>
    </xf>
    <xf numFmtId="1" fontId="5" fillId="0" borderId="75" xfId="0" applyNumberFormat="1" applyFont="1" applyFill="1" applyBorder="1" applyAlignment="1" applyProtection="1">
      <alignment horizontal="right"/>
      <protection locked="0"/>
    </xf>
    <xf numFmtId="1" fontId="5" fillId="0" borderId="44" xfId="0" applyNumberFormat="1" applyFont="1" applyFill="1" applyBorder="1" applyAlignment="1" applyProtection="1">
      <alignment horizontal="right"/>
      <protection locked="0"/>
    </xf>
    <xf numFmtId="1" fontId="5" fillId="0" borderId="8" xfId="0" applyNumberFormat="1" applyFont="1" applyFill="1" applyBorder="1" applyAlignment="1" applyProtection="1">
      <alignment horizontal="right" wrapText="1"/>
      <protection locked="0"/>
    </xf>
    <xf numFmtId="1" fontId="5" fillId="0" borderId="9" xfId="0" applyNumberFormat="1" applyFont="1" applyFill="1" applyBorder="1" applyAlignment="1" applyProtection="1">
      <alignment horizontal="right" wrapText="1"/>
      <protection locked="0"/>
    </xf>
    <xf numFmtId="1" fontId="5" fillId="12" borderId="9" xfId="0" applyNumberFormat="1" applyFont="1" applyFill="1" applyBorder="1" applyAlignment="1" applyProtection="1">
      <alignment horizontal="right" wrapText="1"/>
    </xf>
    <xf numFmtId="1" fontId="5" fillId="0" borderId="9" xfId="0" applyNumberFormat="1" applyFont="1" applyFill="1" applyBorder="1" applyAlignment="1" applyProtection="1">
      <alignment horizontal="right"/>
      <protection locked="0"/>
    </xf>
    <xf numFmtId="1" fontId="5" fillId="0" borderId="12" xfId="0" applyNumberFormat="1" applyFont="1" applyFill="1" applyBorder="1" applyAlignment="1" applyProtection="1">
      <alignment horizontal="right"/>
      <protection locked="0"/>
    </xf>
    <xf numFmtId="1" fontId="5" fillId="0" borderId="5" xfId="0" applyNumberFormat="1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right"/>
      <protection locked="0"/>
    </xf>
    <xf numFmtId="1" fontId="5" fillId="0" borderId="71" xfId="0" applyNumberFormat="1" applyFont="1" applyFill="1" applyBorder="1" applyAlignment="1" applyProtection="1">
      <alignment horizontal="right"/>
      <protection locked="0"/>
    </xf>
    <xf numFmtId="0" fontId="6" fillId="0" borderId="71" xfId="0" applyNumberFormat="1" applyFont="1" applyFill="1" applyBorder="1" applyAlignment="1" applyProtection="1">
      <alignment horizontal="right"/>
      <protection locked="0"/>
    </xf>
    <xf numFmtId="0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48" xfId="0" applyNumberFormat="1" applyFont="1" applyFill="1" applyBorder="1" applyAlignment="1" applyProtection="1">
      <alignment horizontal="right"/>
      <protection locked="0"/>
    </xf>
    <xf numFmtId="0" fontId="45" fillId="12" borderId="21" xfId="7" applyNumberFormat="1" applyFont="1" applyFill="1" applyBorder="1" applyAlignment="1" applyProtection="1"/>
    <xf numFmtId="0" fontId="29" fillId="12" borderId="21" xfId="7" applyNumberFormat="1" applyFont="1" applyFill="1" applyBorder="1" applyAlignment="1" applyProtection="1"/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Protection="1"/>
    <xf numFmtId="1" fontId="5" fillId="0" borderId="10" xfId="0" applyNumberFormat="1" applyFont="1" applyFill="1" applyBorder="1" applyProtection="1">
      <protection locked="0"/>
    </xf>
    <xf numFmtId="0" fontId="51" fillId="0" borderId="10" xfId="9" applyFont="1" applyBorder="1" applyAlignment="1" applyProtection="1">
      <alignment wrapText="1"/>
      <protection locked="0"/>
    </xf>
    <xf numFmtId="0" fontId="51" fillId="0" borderId="0" xfId="9" applyFont="1" applyBorder="1" applyAlignment="1" applyProtection="1">
      <alignment wrapText="1"/>
      <protection locked="0"/>
    </xf>
    <xf numFmtId="0" fontId="9" fillId="0" borderId="10" xfId="9" applyNumberFormat="1" applyFont="1" applyBorder="1" applyAlignment="1" applyProtection="1">
      <alignment horizontal="left" vertical="center" wrapText="1"/>
      <protection locked="0"/>
    </xf>
    <xf numFmtId="0" fontId="50" fillId="0" borderId="10" xfId="9" applyFont="1" applyBorder="1" applyAlignment="1" applyProtection="1">
      <protection locked="0"/>
    </xf>
    <xf numFmtId="0" fontId="50" fillId="0" borderId="0" xfId="9" applyFont="1" applyBorder="1" applyAlignment="1" applyProtection="1">
      <protection locked="0"/>
    </xf>
    <xf numFmtId="0" fontId="9" fillId="0" borderId="0" xfId="9" applyNumberFormat="1" applyFont="1" applyBorder="1" applyAlignment="1" applyProtection="1">
      <alignment horizontal="left" vertical="center" wrapText="1"/>
      <protection locked="0"/>
    </xf>
    <xf numFmtId="0" fontId="51" fillId="0" borderId="0" xfId="9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5" fillId="0" borderId="13" xfId="0" applyFont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0" fontId="5" fillId="0" borderId="8" xfId="0" applyFont="1" applyBorder="1" applyProtection="1">
      <protection locked="0"/>
    </xf>
    <xf numFmtId="1" fontId="5" fillId="0" borderId="8" xfId="0" applyNumberFormat="1" applyFont="1" applyFill="1" applyBorder="1" applyAlignment="1" applyProtection="1">
      <alignment horizontal="right"/>
      <protection locked="0"/>
    </xf>
    <xf numFmtId="49" fontId="5" fillId="0" borderId="15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49" fontId="5" fillId="0" borderId="0" xfId="0" applyNumberFormat="1" applyFont="1" applyBorder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/>
    <xf numFmtId="0" fontId="5" fillId="0" borderId="1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2" fillId="0" borderId="75" xfId="0" applyFont="1" applyFill="1" applyBorder="1" applyAlignment="1" applyProtection="1">
      <alignment horizontal="justify" vertical="center" wrapText="1"/>
    </xf>
    <xf numFmtId="1" fontId="6" fillId="12" borderId="70" xfId="0" applyNumberFormat="1" applyFont="1" applyFill="1" applyBorder="1" applyAlignment="1" applyProtection="1">
      <alignment horizontal="right"/>
    </xf>
    <xf numFmtId="1" fontId="6" fillId="12" borderId="60" xfId="0" applyNumberFormat="1" applyFont="1" applyFill="1" applyBorder="1" applyAlignment="1" applyProtection="1">
      <alignment horizontal="right"/>
    </xf>
    <xf numFmtId="1" fontId="6" fillId="12" borderId="83" xfId="0" applyNumberFormat="1" applyFont="1" applyFill="1" applyBorder="1" applyAlignment="1" applyProtection="1">
      <alignment horizontal="right" wrapText="1"/>
    </xf>
    <xf numFmtId="49" fontId="6" fillId="12" borderId="70" xfId="0" applyNumberFormat="1" applyFont="1" applyFill="1" applyBorder="1" applyAlignment="1" applyProtection="1">
      <alignment horizontal="right"/>
    </xf>
    <xf numFmtId="49" fontId="6" fillId="12" borderId="60" xfId="0" applyNumberFormat="1" applyFont="1" applyFill="1" applyBorder="1" applyAlignment="1" applyProtection="1">
      <alignment horizontal="right"/>
    </xf>
    <xf numFmtId="0" fontId="6" fillId="12" borderId="61" xfId="0" applyNumberFormat="1" applyFont="1" applyFill="1" applyBorder="1" applyAlignment="1" applyProtection="1">
      <alignment horizontal="right"/>
      <protection locked="0"/>
    </xf>
    <xf numFmtId="0" fontId="6" fillId="12" borderId="77" xfId="0" applyNumberFormat="1" applyFont="1" applyFill="1" applyBorder="1" applyAlignment="1" applyProtection="1">
      <alignment horizontal="right"/>
      <protection locked="0"/>
    </xf>
    <xf numFmtId="0" fontId="39" fillId="10" borderId="21" xfId="0" applyFont="1" applyFill="1" applyBorder="1" applyAlignment="1" applyProtection="1">
      <alignment horizontal="center" vertical="top" wrapText="1"/>
    </xf>
    <xf numFmtId="1" fontId="5" fillId="0" borderId="61" xfId="0" applyNumberFormat="1" applyFont="1" applyFill="1" applyBorder="1" applyAlignment="1" applyProtection="1">
      <alignment horizontal="right"/>
      <protection locked="0"/>
    </xf>
    <xf numFmtId="1" fontId="5" fillId="0" borderId="77" xfId="0" applyNumberFormat="1" applyFont="1" applyFill="1" applyBorder="1" applyAlignment="1" applyProtection="1">
      <alignment horizontal="right"/>
      <protection locked="0"/>
    </xf>
    <xf numFmtId="1" fontId="5" fillId="0" borderId="53" xfId="0" applyNumberFormat="1" applyFont="1" applyFill="1" applyBorder="1" applyAlignment="1" applyProtection="1">
      <alignment horizontal="right"/>
      <protection locked="0"/>
    </xf>
    <xf numFmtId="1" fontId="5" fillId="0" borderId="55" xfId="0" applyNumberFormat="1" applyFont="1" applyFill="1" applyBorder="1" applyAlignment="1" applyProtection="1">
      <alignment horizontal="right"/>
      <protection locked="0"/>
    </xf>
    <xf numFmtId="1" fontId="5" fillId="0" borderId="26" xfId="0" applyNumberFormat="1" applyFont="1" applyFill="1" applyBorder="1" applyAlignment="1" applyProtection="1">
      <alignment horizontal="right"/>
      <protection locked="0"/>
    </xf>
    <xf numFmtId="1" fontId="5" fillId="0" borderId="25" xfId="0" applyNumberFormat="1" applyFont="1" applyFill="1" applyBorder="1" applyAlignment="1" applyProtection="1">
      <alignment horizontal="right"/>
      <protection locked="0"/>
    </xf>
    <xf numFmtId="1" fontId="5" fillId="0" borderId="27" xfId="0" applyNumberFormat="1" applyFont="1" applyFill="1" applyBorder="1" applyAlignment="1" applyProtection="1">
      <alignment horizontal="right"/>
      <protection locked="0"/>
    </xf>
    <xf numFmtId="1" fontId="5" fillId="0" borderId="78" xfId="0" applyNumberFormat="1" applyFont="1" applyFill="1" applyBorder="1" applyAlignment="1" applyProtection="1">
      <alignment horizontal="right"/>
      <protection locked="0"/>
    </xf>
    <xf numFmtId="1" fontId="6" fillId="12" borderId="20" xfId="0" applyNumberFormat="1" applyFont="1" applyFill="1" applyBorder="1" applyAlignment="1" applyProtection="1">
      <alignment horizontal="right" wrapText="1"/>
    </xf>
    <xf numFmtId="49" fontId="6" fillId="0" borderId="46" xfId="0" applyNumberFormat="1" applyFont="1" applyFill="1" applyBorder="1" applyAlignment="1" applyProtection="1">
      <alignment horizontal="right"/>
    </xf>
    <xf numFmtId="49" fontId="6" fillId="0" borderId="44" xfId="0" applyNumberFormat="1" applyFont="1" applyFill="1" applyBorder="1" applyAlignment="1" applyProtection="1">
      <alignment horizontal="right"/>
    </xf>
    <xf numFmtId="1" fontId="5" fillId="0" borderId="3" xfId="0" applyNumberFormat="1" applyFont="1" applyFill="1" applyBorder="1" applyAlignment="1" applyProtection="1">
      <alignment horizontal="right"/>
      <protection locked="0"/>
    </xf>
    <xf numFmtId="0" fontId="5" fillId="0" borderId="13" xfId="4" applyFont="1" applyFill="1" applyBorder="1" applyAlignment="1">
      <alignment horizontal="left" vertical="center" wrapText="1" indent="1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40" fillId="0" borderId="0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left" vertical="center" wrapText="1"/>
    </xf>
    <xf numFmtId="0" fontId="15" fillId="6" borderId="40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36" fillId="6" borderId="52" xfId="1" applyFont="1" applyFill="1" applyBorder="1" applyAlignment="1" applyProtection="1">
      <alignment horizontal="left" vertical="center"/>
    </xf>
    <xf numFmtId="0" fontId="36" fillId="6" borderId="0" xfId="1" applyFont="1" applyFill="1" applyBorder="1" applyAlignment="1" applyProtection="1">
      <alignment horizontal="left" vertical="center"/>
    </xf>
    <xf numFmtId="0" fontId="36" fillId="6" borderId="48" xfId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</xf>
    <xf numFmtId="0" fontId="12" fillId="6" borderId="52" xfId="0" applyFont="1" applyFill="1" applyBorder="1" applyAlignment="1" applyProtection="1">
      <alignment horizontal="center" vertical="center" wrapText="1"/>
    </xf>
    <xf numFmtId="0" fontId="12" fillId="6" borderId="37" xfId="0" applyFont="1" applyFill="1" applyBorder="1" applyAlignment="1" applyProtection="1">
      <alignment horizontal="center" vertical="center" wrapText="1"/>
    </xf>
    <xf numFmtId="0" fontId="12" fillId="6" borderId="50" xfId="0" applyFont="1" applyFill="1" applyBorder="1" applyAlignment="1" applyProtection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</xf>
    <xf numFmtId="0" fontId="12" fillId="6" borderId="55" xfId="0" applyFont="1" applyFill="1" applyBorder="1" applyAlignment="1" applyProtection="1">
      <alignment horizontal="center" vertical="center" wrapText="1"/>
    </xf>
    <xf numFmtId="0" fontId="12" fillId="6" borderId="36" xfId="0" applyFont="1" applyFill="1" applyBorder="1" applyAlignment="1" applyProtection="1">
      <alignment horizontal="center" vertical="center" wrapText="1"/>
    </xf>
    <xf numFmtId="0" fontId="12" fillId="6" borderId="77" xfId="0" applyFont="1" applyFill="1" applyBorder="1" applyAlignment="1" applyProtection="1">
      <alignment horizontal="center" vertical="center" wrapText="1"/>
    </xf>
    <xf numFmtId="0" fontId="12" fillId="6" borderId="31" xfId="0" applyFont="1" applyFill="1" applyBorder="1" applyAlignment="1" applyProtection="1">
      <alignment horizontal="center" vertical="center" wrapText="1"/>
    </xf>
    <xf numFmtId="0" fontId="12" fillId="6" borderId="7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5" xfId="0" applyFont="1" applyFill="1" applyBorder="1" applyAlignment="1" applyProtection="1">
      <alignment horizontal="center" vertical="center" wrapText="1"/>
    </xf>
    <xf numFmtId="0" fontId="12" fillId="6" borderId="69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</xf>
    <xf numFmtId="0" fontId="12" fillId="6" borderId="72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78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12" fillId="6" borderId="24" xfId="0" applyFont="1" applyFill="1" applyBorder="1" applyAlignment="1" applyProtection="1">
      <alignment horizontal="center" vertical="center" wrapText="1"/>
    </xf>
    <xf numFmtId="0" fontId="12" fillId="6" borderId="48" xfId="0" applyFont="1" applyFill="1" applyBorder="1" applyAlignment="1" applyProtection="1">
      <alignment horizontal="center" vertical="center" wrapText="1"/>
    </xf>
    <xf numFmtId="0" fontId="12" fillId="6" borderId="39" xfId="0" applyFont="1" applyFill="1" applyBorder="1" applyAlignment="1" applyProtection="1">
      <alignment horizontal="center" vertical="center" wrapText="1"/>
    </xf>
    <xf numFmtId="0" fontId="28" fillId="6" borderId="50" xfId="0" applyFont="1" applyFill="1" applyBorder="1" applyAlignment="1" applyProtection="1">
      <alignment horizontal="center" vertical="center" wrapText="1"/>
    </xf>
    <xf numFmtId="0" fontId="28" fillId="6" borderId="53" xfId="0" applyFont="1" applyFill="1" applyBorder="1" applyAlignment="1" applyProtection="1">
      <alignment horizontal="center" vertical="center" wrapText="1"/>
    </xf>
    <xf numFmtId="0" fontId="28" fillId="6" borderId="55" xfId="0" applyFont="1" applyFill="1" applyBorder="1" applyAlignment="1" applyProtection="1">
      <alignment horizontal="center" vertical="center" wrapText="1"/>
    </xf>
    <xf numFmtId="0" fontId="12" fillId="6" borderId="79" xfId="0" applyFont="1" applyFill="1" applyBorder="1" applyAlignment="1" applyProtection="1">
      <alignment horizontal="center" vertical="center" wrapText="1"/>
    </xf>
    <xf numFmtId="0" fontId="12" fillId="6" borderId="73" xfId="0" applyFont="1" applyFill="1" applyBorder="1" applyAlignment="1" applyProtection="1">
      <alignment horizontal="center" vertical="center" wrapText="1"/>
    </xf>
    <xf numFmtId="0" fontId="12" fillId="6" borderId="68" xfId="0" applyFont="1" applyFill="1" applyBorder="1" applyAlignment="1" applyProtection="1">
      <alignment horizontal="center" vertical="center" wrapText="1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</xf>
    <xf numFmtId="0" fontId="28" fillId="6" borderId="79" xfId="0" applyFont="1" applyFill="1" applyBorder="1" applyAlignment="1" applyProtection="1">
      <alignment horizontal="center" vertical="center" wrapText="1"/>
    </xf>
    <xf numFmtId="0" fontId="28" fillId="6" borderId="73" xfId="0" applyFont="1" applyFill="1" applyBorder="1" applyAlignment="1" applyProtection="1">
      <alignment horizontal="center" vertical="center" wrapText="1"/>
    </xf>
    <xf numFmtId="0" fontId="28" fillId="6" borderId="68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  <protection locked="0"/>
    </xf>
    <xf numFmtId="0" fontId="9" fillId="0" borderId="66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64" xfId="0" applyFont="1" applyBorder="1" applyAlignment="1" applyProtection="1">
      <alignment horizontal="center" vertical="center" wrapText="1"/>
    </xf>
    <xf numFmtId="0" fontId="0" fillId="7" borderId="70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60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73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9" fillId="0" borderId="22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7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2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38" xfId="0" applyFont="1" applyBorder="1" applyAlignment="1">
      <alignment horizontal="center" vertical="center" textRotation="90" wrapText="1"/>
    </xf>
    <xf numFmtId="0" fontId="9" fillId="0" borderId="81" xfId="0" applyFont="1" applyBorder="1" applyAlignment="1">
      <alignment horizontal="center" vertical="center" textRotation="90" wrapText="1"/>
    </xf>
    <xf numFmtId="0" fontId="9" fillId="0" borderId="78" xfId="0" applyFont="1" applyBorder="1" applyAlignment="1">
      <alignment horizontal="center" vertical="center" textRotation="90" wrapText="1"/>
    </xf>
    <xf numFmtId="0" fontId="9" fillId="0" borderId="82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4" borderId="72" xfId="0" applyFont="1" applyFill="1" applyBorder="1" applyAlignment="1">
      <alignment horizontal="center" vertical="center" textRotation="90" wrapText="1"/>
    </xf>
    <xf numFmtId="0" fontId="11" fillId="0" borderId="79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0" borderId="6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11" fillId="11" borderId="43" xfId="0" applyFont="1" applyFill="1" applyBorder="1" applyAlignment="1">
      <alignment horizontal="center" vertical="center" textRotation="90" wrapText="1"/>
    </xf>
    <xf numFmtId="0" fontId="11" fillId="11" borderId="44" xfId="0" applyFont="1" applyFill="1" applyBorder="1" applyAlignment="1">
      <alignment horizontal="center" vertical="center" textRotation="90" wrapText="1"/>
    </xf>
    <xf numFmtId="0" fontId="11" fillId="11" borderId="47" xfId="0" applyFont="1" applyFill="1" applyBorder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textRotation="90" wrapText="1"/>
    </xf>
    <xf numFmtId="0" fontId="9" fillId="0" borderId="44" xfId="0" applyFont="1" applyBorder="1" applyAlignment="1">
      <alignment horizontal="center" vertical="center" textRotation="90" wrapText="1"/>
    </xf>
    <xf numFmtId="0" fontId="9" fillId="0" borderId="47" xfId="0" applyFont="1" applyBorder="1" applyAlignment="1">
      <alignment horizontal="center" vertical="center" textRotation="90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81" xfId="0" applyFont="1" applyBorder="1" applyAlignment="1" applyProtection="1">
      <alignment horizontal="center" vertical="center" textRotation="90" wrapText="1"/>
    </xf>
    <xf numFmtId="0" fontId="10" fillId="0" borderId="78" xfId="0" applyFont="1" applyBorder="1" applyAlignment="1" applyProtection="1">
      <alignment horizontal="center" vertical="center" textRotation="90" wrapText="1"/>
    </xf>
    <xf numFmtId="0" fontId="10" fillId="0" borderId="29" xfId="0" applyFont="1" applyBorder="1" applyAlignment="1" applyProtection="1">
      <alignment horizontal="center" vertical="center" textRotation="90" wrapText="1"/>
    </xf>
    <xf numFmtId="0" fontId="10" fillId="0" borderId="30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0" fontId="10" fillId="0" borderId="57" xfId="0" applyFont="1" applyFill="1" applyBorder="1" applyAlignment="1" applyProtection="1">
      <alignment horizontal="center" vertical="center" textRotation="90" wrapText="1"/>
    </xf>
    <xf numFmtId="0" fontId="10" fillId="0" borderId="10" xfId="0" applyFont="1" applyFill="1" applyBorder="1" applyAlignment="1" applyProtection="1">
      <alignment horizontal="center" vertical="center" textRotation="90" wrapText="1"/>
    </xf>
    <xf numFmtId="0" fontId="6" fillId="4" borderId="25" xfId="0" applyFont="1" applyFill="1" applyBorder="1" applyAlignment="1" applyProtection="1">
      <alignment horizontal="center" vertical="center" textRotation="90" wrapText="1"/>
    </xf>
    <xf numFmtId="0" fontId="6" fillId="4" borderId="26" xfId="0" applyFont="1" applyFill="1" applyBorder="1" applyAlignment="1" applyProtection="1">
      <alignment horizontal="center" vertical="center" textRotation="90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11" borderId="74" xfId="0" applyFont="1" applyFill="1" applyBorder="1" applyAlignment="1" applyProtection="1">
      <alignment horizontal="center" vertical="center" textRotation="90" wrapText="1"/>
    </xf>
    <xf numFmtId="0" fontId="6" fillId="11" borderId="75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textRotation="90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textRotation="90" wrapText="1"/>
    </xf>
    <xf numFmtId="0" fontId="6" fillId="11" borderId="11" xfId="0" applyFont="1" applyFill="1" applyBorder="1" applyAlignment="1" applyProtection="1">
      <alignment horizontal="center" vertical="center" textRotation="90" wrapText="1"/>
    </xf>
    <xf numFmtId="0" fontId="10" fillId="0" borderId="10" xfId="0" applyFont="1" applyBorder="1" applyAlignment="1" applyProtection="1">
      <alignment horizontal="center" vertical="justify"/>
    </xf>
    <xf numFmtId="0" fontId="5" fillId="0" borderId="26" xfId="0" applyFont="1" applyBorder="1" applyAlignment="1" applyProtection="1">
      <alignment horizontal="right"/>
    </xf>
    <xf numFmtId="0" fontId="10" fillId="0" borderId="75" xfId="0" applyFont="1" applyBorder="1" applyAlignment="1" applyProtection="1">
      <alignment horizontal="right"/>
    </xf>
    <xf numFmtId="0" fontId="10" fillId="0" borderId="60" xfId="0" applyFont="1" applyBorder="1" applyAlignment="1" applyProtection="1">
      <alignment horizontal="right"/>
    </xf>
    <xf numFmtId="0" fontId="10" fillId="0" borderId="11" xfId="0" applyFont="1" applyBorder="1" applyAlignment="1" applyProtection="1">
      <alignment horizontal="center" vertical="center" textRotation="90" wrapText="1"/>
    </xf>
    <xf numFmtId="0" fontId="6" fillId="0" borderId="0" xfId="0" applyFont="1" applyAlignment="1" applyProtection="1">
      <alignment horizontal="center"/>
    </xf>
    <xf numFmtId="0" fontId="6" fillId="0" borderId="26" xfId="0" applyFont="1" applyBorder="1" applyAlignment="1" applyProtection="1">
      <alignment horizontal="center" vertical="justify" wrapText="1"/>
    </xf>
    <xf numFmtId="0" fontId="6" fillId="0" borderId="75" xfId="0" applyFont="1" applyBorder="1" applyAlignment="1" applyProtection="1">
      <alignment horizontal="center" vertical="justify" wrapText="1"/>
    </xf>
    <xf numFmtId="0" fontId="6" fillId="0" borderId="60" xfId="0" applyFont="1" applyBorder="1" applyAlignment="1" applyProtection="1">
      <alignment horizontal="center" vertical="justify" wrapText="1"/>
    </xf>
    <xf numFmtId="0" fontId="10" fillId="0" borderId="26" xfId="0" applyFont="1" applyBorder="1" applyAlignment="1" applyProtection="1">
      <alignment horizontal="left" vertical="justify"/>
    </xf>
    <xf numFmtId="0" fontId="10" fillId="0" borderId="75" xfId="0" applyFont="1" applyBorder="1" applyAlignment="1" applyProtection="1">
      <alignment horizontal="left" vertical="justify"/>
    </xf>
    <xf numFmtId="0" fontId="10" fillId="0" borderId="60" xfId="0" applyFont="1" applyBorder="1" applyAlignment="1" applyProtection="1">
      <alignment horizontal="left" vertical="justify"/>
    </xf>
    <xf numFmtId="0" fontId="27" fillId="0" borderId="43" xfId="0" applyFont="1" applyBorder="1" applyAlignment="1" applyProtection="1">
      <alignment horizontal="center" vertical="center" wrapText="1"/>
    </xf>
    <xf numFmtId="0" fontId="27" fillId="0" borderId="44" xfId="0" applyFont="1" applyBorder="1" applyAlignment="1" applyProtection="1">
      <alignment horizontal="center" vertical="center" wrapText="1"/>
    </xf>
    <xf numFmtId="0" fontId="27" fillId="0" borderId="47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textRotation="90" wrapText="1" shrinkToFit="1"/>
    </xf>
    <xf numFmtId="0" fontId="9" fillId="0" borderId="0" xfId="0" applyFont="1" applyBorder="1" applyAlignment="1" applyProtection="1">
      <alignment horizontal="center" vertical="center" textRotation="90" wrapText="1" shrinkToFit="1"/>
    </xf>
    <xf numFmtId="0" fontId="9" fillId="0" borderId="38" xfId="0" applyFont="1" applyBorder="1" applyAlignment="1" applyProtection="1">
      <alignment horizontal="center" vertical="center" textRotation="90" wrapText="1" shrinkToFit="1"/>
    </xf>
    <xf numFmtId="0" fontId="11" fillId="0" borderId="35" xfId="0" applyFont="1" applyBorder="1" applyAlignment="1" applyProtection="1">
      <alignment horizontal="center" vertical="center" wrapText="1" shrinkToFit="1"/>
    </xf>
    <xf numFmtId="0" fontId="11" fillId="0" borderId="36" xfId="0" applyFont="1" applyBorder="1" applyAlignment="1" applyProtection="1">
      <alignment horizontal="center" vertical="center" wrapText="1" shrinkToFit="1"/>
    </xf>
    <xf numFmtId="0" fontId="11" fillId="0" borderId="24" xfId="0" applyFont="1" applyBorder="1" applyAlignment="1" applyProtection="1">
      <alignment horizontal="center" vertical="center" wrapText="1" shrinkToFit="1"/>
    </xf>
    <xf numFmtId="0" fontId="11" fillId="0" borderId="21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0" fontId="11" fillId="0" borderId="51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 vertical="center" textRotation="90" wrapText="1"/>
    </xf>
    <xf numFmtId="0" fontId="9" fillId="0" borderId="13" xfId="0" applyFont="1" applyBorder="1" applyAlignment="1" applyProtection="1">
      <alignment horizontal="center" vertical="center" textRotation="90" wrapText="1"/>
    </xf>
    <xf numFmtId="0" fontId="9" fillId="0" borderId="67" xfId="0" applyFont="1" applyBorder="1" applyAlignment="1" applyProtection="1">
      <alignment horizontal="center" vertical="center" textRotation="90" wrapText="1"/>
    </xf>
    <xf numFmtId="0" fontId="9" fillId="0" borderId="57" xfId="0" applyFont="1" applyBorder="1" applyAlignment="1" applyProtection="1">
      <alignment horizontal="center" vertical="center" textRotation="90" wrapText="1"/>
    </xf>
    <xf numFmtId="0" fontId="9" fillId="0" borderId="10" xfId="0" applyFont="1" applyBorder="1" applyAlignment="1" applyProtection="1">
      <alignment horizontal="center" vertical="center" textRotation="90" wrapText="1"/>
    </xf>
    <xf numFmtId="0" fontId="9" fillId="0" borderId="54" xfId="0" applyFont="1" applyBorder="1" applyAlignment="1" applyProtection="1">
      <alignment horizontal="center" vertical="center" textRotation="90" wrapText="1"/>
    </xf>
    <xf numFmtId="0" fontId="11" fillId="11" borderId="57" xfId="0" applyFont="1" applyFill="1" applyBorder="1" applyAlignment="1" applyProtection="1">
      <alignment horizontal="center" vertical="center" textRotation="90" wrapText="1"/>
    </xf>
    <xf numFmtId="0" fontId="11" fillId="11" borderId="10" xfId="0" applyFont="1" applyFill="1" applyBorder="1" applyAlignment="1" applyProtection="1">
      <alignment horizontal="center" vertical="center" textRotation="90" wrapText="1"/>
    </xf>
    <xf numFmtId="0" fontId="11" fillId="11" borderId="54" xfId="0" applyFont="1" applyFill="1" applyBorder="1" applyAlignment="1" applyProtection="1">
      <alignment horizontal="center" vertical="center" textRotation="90" wrapText="1"/>
    </xf>
    <xf numFmtId="0" fontId="11" fillId="0" borderId="57" xfId="0" applyFont="1" applyBorder="1" applyAlignment="1" applyProtection="1">
      <alignment horizontal="center" vertical="center" wrapText="1"/>
    </xf>
    <xf numFmtId="0" fontId="9" fillId="6" borderId="57" xfId="0" applyFont="1" applyFill="1" applyBorder="1" applyAlignment="1" applyProtection="1">
      <alignment horizontal="center" vertical="center" textRotation="90" wrapText="1"/>
    </xf>
    <xf numFmtId="0" fontId="9" fillId="6" borderId="10" xfId="0" applyFont="1" applyFill="1" applyBorder="1" applyAlignment="1" applyProtection="1">
      <alignment horizontal="center" vertical="center" textRotation="90" wrapText="1"/>
    </xf>
    <xf numFmtId="0" fontId="9" fillId="6" borderId="54" xfId="0" applyFont="1" applyFill="1" applyBorder="1" applyAlignment="1" applyProtection="1">
      <alignment horizontal="center" vertical="center" textRotation="90" wrapText="1"/>
    </xf>
    <xf numFmtId="0" fontId="9" fillId="0" borderId="57" xfId="0" applyFont="1" applyFill="1" applyBorder="1" applyAlignment="1" applyProtection="1">
      <alignment horizontal="center" vertical="center" textRotation="90" wrapText="1"/>
    </xf>
    <xf numFmtId="0" fontId="9" fillId="0" borderId="10" xfId="0" applyFont="1" applyFill="1" applyBorder="1" applyAlignment="1" applyProtection="1">
      <alignment horizontal="center" vertical="center" textRotation="90" wrapText="1"/>
    </xf>
    <xf numFmtId="0" fontId="9" fillId="0" borderId="54" xfId="0" applyFont="1" applyFill="1" applyBorder="1" applyAlignment="1" applyProtection="1">
      <alignment horizontal="center" vertical="center" textRotation="90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textRotation="90" wrapText="1"/>
    </xf>
    <xf numFmtId="0" fontId="9" fillId="0" borderId="65" xfId="0" applyFont="1" applyFill="1" applyBorder="1" applyAlignment="1" applyProtection="1">
      <alignment horizontal="center" vertical="center" textRotation="90" wrapText="1"/>
    </xf>
    <xf numFmtId="0" fontId="9" fillId="0" borderId="8" xfId="0" applyFont="1" applyBorder="1" applyAlignment="1" applyProtection="1">
      <alignment horizontal="center" vertical="center" textRotation="90" wrapText="1"/>
    </xf>
    <xf numFmtId="0" fontId="11" fillId="0" borderId="0" xfId="0" applyFont="1" applyBorder="1" applyAlignment="1" applyProtection="1">
      <alignment horizontal="center" vertical="center" textRotation="90" wrapText="1"/>
    </xf>
    <xf numFmtId="0" fontId="11" fillId="0" borderId="38" xfId="0" applyFont="1" applyBorder="1" applyAlignment="1" applyProtection="1">
      <alignment horizontal="center" vertical="center" textRotation="90" wrapText="1"/>
    </xf>
    <xf numFmtId="0" fontId="9" fillId="0" borderId="79" xfId="0" applyFont="1" applyBorder="1" applyAlignment="1" applyProtection="1">
      <alignment horizontal="center" vertical="center" wrapText="1"/>
    </xf>
    <xf numFmtId="0" fontId="9" fillId="0" borderId="74" xfId="0" applyFont="1" applyBorder="1" applyAlignment="1" applyProtection="1">
      <alignment horizontal="center" vertical="center" wrapText="1"/>
    </xf>
    <xf numFmtId="0" fontId="9" fillId="0" borderId="69" xfId="0" applyFont="1" applyBorder="1" applyAlignment="1" applyProtection="1">
      <alignment horizontal="center" vertical="center" wrapText="1"/>
    </xf>
    <xf numFmtId="0" fontId="11" fillId="0" borderId="70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 textRotation="90" wrapText="1"/>
    </xf>
    <xf numFmtId="0" fontId="9" fillId="0" borderId="55" xfId="0" applyFont="1" applyBorder="1" applyAlignment="1" applyProtection="1">
      <alignment horizontal="center" vertical="center" textRotation="90" wrapText="1"/>
    </xf>
    <xf numFmtId="0" fontId="9" fillId="0" borderId="9" xfId="0" applyFont="1" applyFill="1" applyBorder="1" applyAlignment="1" applyProtection="1">
      <alignment horizontal="center" vertical="center" textRotation="90" wrapText="1"/>
    </xf>
    <xf numFmtId="0" fontId="9" fillId="0" borderId="12" xfId="0" applyFont="1" applyFill="1" applyBorder="1" applyAlignment="1" applyProtection="1">
      <alignment horizontal="center" vertical="center" textRotation="90" wrapText="1"/>
    </xf>
    <xf numFmtId="0" fontId="9" fillId="0" borderId="9" xfId="0" applyFont="1" applyBorder="1" applyAlignment="1" applyProtection="1">
      <alignment horizontal="left" vertical="distributed"/>
    </xf>
    <xf numFmtId="0" fontId="9" fillId="0" borderId="16" xfId="0" applyFont="1" applyBorder="1" applyAlignment="1" applyProtection="1">
      <alignment horizontal="left" vertical="distributed"/>
    </xf>
    <xf numFmtId="1" fontId="6" fillId="0" borderId="10" xfId="0" applyNumberFormat="1" applyFont="1" applyFill="1" applyBorder="1" applyAlignment="1" applyProtection="1">
      <alignment horizontal="right" vertical="justify"/>
      <protection locked="0"/>
    </xf>
    <xf numFmtId="1" fontId="6" fillId="0" borderId="0" xfId="0" applyNumberFormat="1" applyFont="1" applyFill="1" applyBorder="1" applyAlignment="1" applyProtection="1">
      <alignment horizontal="right" vertical="justify"/>
      <protection locked="0"/>
    </xf>
    <xf numFmtId="0" fontId="9" fillId="0" borderId="11" xfId="0" applyFont="1" applyBorder="1" applyAlignment="1" applyProtection="1">
      <alignment horizontal="center" vertical="center" textRotation="90" wrapText="1"/>
    </xf>
    <xf numFmtId="0" fontId="9" fillId="0" borderId="65" xfId="0" applyFont="1" applyBorder="1" applyAlignment="1" applyProtection="1">
      <alignment horizontal="center" vertical="center" textRotation="90" wrapText="1"/>
    </xf>
    <xf numFmtId="0" fontId="9" fillId="0" borderId="27" xfId="0" applyFont="1" applyBorder="1" applyAlignment="1" applyProtection="1">
      <alignment horizontal="center" vertical="center" textRotation="90" wrapText="1"/>
    </xf>
    <xf numFmtId="0" fontId="9" fillId="0" borderId="78" xfId="0" applyFont="1" applyBorder="1" applyAlignment="1" applyProtection="1">
      <alignment horizontal="center" vertical="center" textRotation="90" wrapText="1"/>
    </xf>
    <xf numFmtId="0" fontId="9" fillId="0" borderId="82" xfId="0" applyFont="1" applyBorder="1" applyAlignment="1" applyProtection="1">
      <alignment horizontal="center" vertical="center" textRotation="90" wrapText="1"/>
    </xf>
    <xf numFmtId="0" fontId="9" fillId="0" borderId="60" xfId="0" applyFont="1" applyBorder="1" applyAlignment="1" applyProtection="1">
      <alignment horizontal="center" vertical="center" textRotation="90" wrapText="1"/>
    </xf>
    <xf numFmtId="0" fontId="9" fillId="0" borderId="63" xfId="0" applyFont="1" applyBorder="1" applyAlignment="1" applyProtection="1">
      <alignment horizontal="center" vertical="center" textRotation="90" wrapText="1"/>
    </xf>
    <xf numFmtId="0" fontId="6" fillId="0" borderId="13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center" vertical="justify" textRotation="90"/>
    </xf>
    <xf numFmtId="0" fontId="5" fillId="0" borderId="11" xfId="0" applyFont="1" applyBorder="1" applyAlignment="1" applyProtection="1">
      <alignment horizontal="center" vertical="justify" textRotation="90"/>
    </xf>
    <xf numFmtId="0" fontId="5" fillId="0" borderId="30" xfId="0" applyFont="1" applyBorder="1" applyAlignment="1" applyProtection="1">
      <alignment horizontal="center" vertical="center" textRotation="90" wrapText="1"/>
    </xf>
    <xf numFmtId="0" fontId="5" fillId="0" borderId="13" xfId="0" applyFont="1" applyBorder="1" applyAlignment="1" applyProtection="1">
      <alignment horizontal="center" vertical="center" textRotation="90" wrapText="1"/>
    </xf>
    <xf numFmtId="0" fontId="5" fillId="0" borderId="57" xfId="0" applyFont="1" applyFill="1" applyBorder="1" applyAlignment="1" applyProtection="1">
      <alignment horizontal="center" vertical="center" textRotation="90" wrapText="1"/>
    </xf>
    <xf numFmtId="0" fontId="5" fillId="0" borderId="10" xfId="0" applyFont="1" applyFill="1" applyBorder="1" applyAlignment="1" applyProtection="1">
      <alignment horizontal="center" vertical="center" textRotation="90" wrapText="1"/>
    </xf>
    <xf numFmtId="0" fontId="5" fillId="0" borderId="57" xfId="0" applyFont="1" applyBorder="1" applyAlignment="1" applyProtection="1">
      <alignment horizontal="center" vertical="center" wrapText="1"/>
    </xf>
    <xf numFmtId="0" fontId="6" fillId="4" borderId="59" xfId="0" applyFont="1" applyFill="1" applyBorder="1" applyAlignment="1" applyProtection="1">
      <alignment horizontal="center" vertical="center" textRotation="90" wrapText="1"/>
    </xf>
    <xf numFmtId="0" fontId="6" fillId="4" borderId="11" xfId="0" applyFont="1" applyFill="1" applyBorder="1" applyAlignment="1" applyProtection="1">
      <alignment horizontal="center" vertical="center" textRotation="90" wrapText="1"/>
    </xf>
    <xf numFmtId="0" fontId="5" fillId="0" borderId="11" xfId="0" applyFont="1" applyBorder="1" applyAlignment="1" applyProtection="1">
      <alignment horizontal="center" vertical="center" textRotation="90" wrapText="1"/>
    </xf>
    <xf numFmtId="0" fontId="5" fillId="0" borderId="10" xfId="0" applyFont="1" applyBorder="1" applyAlignment="1" applyProtection="1">
      <alignment horizontal="center" vertical="center" textRotation="90" wrapText="1"/>
    </xf>
    <xf numFmtId="0" fontId="6" fillId="11" borderId="43" xfId="0" applyFont="1" applyFill="1" applyBorder="1" applyAlignment="1" applyProtection="1">
      <alignment horizontal="center" vertical="center" textRotation="90" wrapText="1"/>
    </xf>
    <xf numFmtId="0" fontId="6" fillId="11" borderId="44" xfId="0" applyFont="1" applyFill="1" applyBorder="1" applyAlignment="1" applyProtection="1">
      <alignment horizontal="center" vertical="center" textRotation="90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right" vertical="top" wrapText="1"/>
    </xf>
    <xf numFmtId="0" fontId="5" fillId="0" borderId="75" xfId="0" applyFont="1" applyBorder="1" applyAlignment="1" applyProtection="1">
      <alignment horizontal="right" vertical="top" wrapText="1"/>
    </xf>
    <xf numFmtId="0" fontId="5" fillId="0" borderId="60" xfId="0" applyFont="1" applyBorder="1" applyAlignment="1" applyProtection="1">
      <alignment horizontal="right" vertical="top" wrapText="1"/>
    </xf>
    <xf numFmtId="0" fontId="5" fillId="0" borderId="10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6" fillId="11" borderId="13" xfId="0" applyFont="1" applyFill="1" applyBorder="1" applyAlignment="1" applyProtection="1">
      <alignment horizontal="center" vertical="center" textRotation="90" wrapText="1"/>
    </xf>
    <xf numFmtId="0" fontId="6" fillId="0" borderId="10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 vertical="top" wrapText="1"/>
    </xf>
    <xf numFmtId="0" fontId="6" fillId="0" borderId="75" xfId="0" applyFont="1" applyBorder="1" applyAlignment="1" applyProtection="1">
      <alignment horizontal="center" vertical="top" wrapText="1"/>
    </xf>
    <xf numFmtId="0" fontId="6" fillId="0" borderId="60" xfId="0" applyFont="1" applyBorder="1" applyAlignment="1" applyProtection="1">
      <alignment horizontal="center" vertical="top" wrapText="1"/>
    </xf>
    <xf numFmtId="0" fontId="38" fillId="0" borderId="0" xfId="0" applyFont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10" fillId="0" borderId="56" xfId="0" applyFont="1" applyBorder="1" applyAlignment="1" applyProtection="1">
      <alignment horizontal="center" vertical="center" wrapText="1"/>
    </xf>
    <xf numFmtId="0" fontId="10" fillId="0" borderId="57" xfId="0" applyFont="1" applyBorder="1" applyAlignment="1" applyProtection="1">
      <alignment horizontal="center" vertical="center" wrapText="1"/>
    </xf>
    <xf numFmtId="0" fontId="10" fillId="0" borderId="59" xfId="0" applyFont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0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textRotation="90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44" xfId="0" applyFont="1" applyBorder="1" applyAlignment="1">
      <alignment horizontal="center" vertical="center" textRotation="90" wrapText="1"/>
    </xf>
    <xf numFmtId="0" fontId="6" fillId="0" borderId="67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65" xfId="0" applyFont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 textRotation="90" wrapText="1"/>
    </xf>
    <xf numFmtId="0" fontId="10" fillId="3" borderId="10" xfId="0" applyFont="1" applyFill="1" applyBorder="1" applyAlignment="1" applyProtection="1">
      <alignment horizontal="center" vertical="center" textRotation="90" wrapText="1"/>
    </xf>
    <xf numFmtId="0" fontId="0" fillId="0" borderId="56" xfId="0" applyBorder="1" applyAlignment="1">
      <alignment horizontal="center"/>
    </xf>
    <xf numFmtId="0" fontId="6" fillId="0" borderId="56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</cellXfs>
  <cellStyles count="10">
    <cellStyle name="Normal 2" xfId="4"/>
    <cellStyle name="Normal 2 2" xfId="5"/>
    <cellStyle name="Normal 4" xfId="6"/>
    <cellStyle name="Normal 4 2" xfId="9"/>
    <cellStyle name="Normal 5" xfId="8"/>
    <cellStyle name="Normal_Sheet1" xfId="2"/>
    <cellStyle name="Normal_Sheet1 3" xfId="7"/>
    <cellStyle name="Нормален" xfId="0" builtinId="0"/>
    <cellStyle name="Процент" xfId="3" builtinId="5"/>
    <cellStyle name="Хипервръзка" xfId="1" builtinId="8"/>
  </cellStyles>
  <dxfs count="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/>
  </sheetViews>
  <sheetFormatPr defaultRowHeight="12.75" x14ac:dyDescent="0.2"/>
  <cols>
    <col min="1" max="6" width="9.140625" style="10"/>
    <col min="7" max="7" width="18.7109375" style="10" customWidth="1"/>
    <col min="8" max="8" width="9.140625" style="10"/>
    <col min="9" max="9" width="17.140625" style="10" customWidth="1"/>
    <col min="10" max="10" width="28.5703125" style="10" customWidth="1"/>
    <col min="11" max="11" width="14.85546875" style="10" customWidth="1"/>
    <col min="12" max="16384" width="9.140625" style="10"/>
  </cols>
  <sheetData>
    <row r="1" spans="1:11" s="165" customFormat="1" ht="19.5" customHeight="1" x14ac:dyDescent="0.2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s="165" customFormat="1" ht="19.5" customHeight="1" x14ac:dyDescent="0.2">
      <c r="A2" s="730" t="s">
        <v>316</v>
      </c>
      <c r="B2" s="731"/>
      <c r="C2" s="731"/>
      <c r="D2" s="731"/>
      <c r="E2" s="731"/>
      <c r="F2" s="731"/>
      <c r="G2" s="731"/>
      <c r="H2" s="731"/>
      <c r="I2" s="731"/>
      <c r="J2" s="731"/>
      <c r="K2" s="732"/>
    </row>
    <row r="3" spans="1:11" s="165" customFormat="1" ht="19.5" customHeight="1" x14ac:dyDescent="0.2">
      <c r="A3" s="730" t="s">
        <v>317</v>
      </c>
      <c r="B3" s="731"/>
      <c r="C3" s="731"/>
      <c r="D3" s="731"/>
      <c r="E3" s="731"/>
      <c r="F3" s="731"/>
      <c r="G3" s="731"/>
      <c r="H3" s="731"/>
      <c r="I3" s="731"/>
      <c r="J3" s="731"/>
      <c r="K3" s="732"/>
    </row>
    <row r="4" spans="1:11" s="165" customFormat="1" ht="19.5" customHeight="1" x14ac:dyDescent="0.2">
      <c r="A4" s="730" t="s">
        <v>318</v>
      </c>
      <c r="B4" s="731"/>
      <c r="C4" s="731"/>
      <c r="D4" s="731"/>
      <c r="E4" s="731"/>
      <c r="F4" s="731"/>
      <c r="G4" s="731"/>
      <c r="H4" s="731"/>
      <c r="I4" s="731"/>
      <c r="J4" s="731"/>
      <c r="K4" s="732"/>
    </row>
    <row r="5" spans="1:11" s="165" customFormat="1" ht="19.5" customHeight="1" x14ac:dyDescent="0.2">
      <c r="A5" s="730" t="s">
        <v>319</v>
      </c>
      <c r="B5" s="731"/>
      <c r="C5" s="731"/>
      <c r="D5" s="731"/>
      <c r="E5" s="731"/>
      <c r="F5" s="731"/>
      <c r="G5" s="731"/>
      <c r="H5" s="731"/>
      <c r="I5" s="731"/>
      <c r="J5" s="731"/>
      <c r="K5" s="732"/>
    </row>
    <row r="6" spans="1:11" s="165" customFormat="1" ht="19.5" customHeight="1" x14ac:dyDescent="0.2">
      <c r="A6" s="730" t="s">
        <v>357</v>
      </c>
      <c r="B6" s="731"/>
      <c r="C6" s="731"/>
      <c r="D6" s="731"/>
      <c r="E6" s="731"/>
      <c r="F6" s="731"/>
      <c r="G6" s="731"/>
      <c r="H6" s="731"/>
      <c r="I6" s="731"/>
      <c r="J6" s="731"/>
      <c r="K6" s="732"/>
    </row>
    <row r="7" spans="1:11" s="165" customFormat="1" ht="19.5" customHeight="1" x14ac:dyDescent="0.2">
      <c r="A7" s="730" t="s">
        <v>320</v>
      </c>
      <c r="B7" s="731"/>
      <c r="C7" s="731"/>
      <c r="D7" s="731"/>
      <c r="E7" s="731"/>
      <c r="F7" s="731"/>
      <c r="G7" s="731"/>
      <c r="H7" s="731"/>
      <c r="I7" s="731"/>
      <c r="J7" s="731"/>
      <c r="K7" s="732"/>
    </row>
    <row r="8" spans="1:11" s="165" customFormat="1" ht="19.5" customHeight="1" x14ac:dyDescent="0.2">
      <c r="A8" s="730" t="s">
        <v>322</v>
      </c>
      <c r="B8" s="731"/>
      <c r="C8" s="731"/>
      <c r="D8" s="731"/>
      <c r="E8" s="731"/>
      <c r="F8" s="731"/>
      <c r="G8" s="731"/>
      <c r="H8" s="731"/>
      <c r="I8" s="731"/>
      <c r="J8" s="731"/>
      <c r="K8" s="732"/>
    </row>
    <row r="9" spans="1:11" s="165" customFormat="1" ht="19.5" customHeight="1" x14ac:dyDescent="0.2">
      <c r="A9" s="730" t="s">
        <v>321</v>
      </c>
      <c r="B9" s="731"/>
      <c r="C9" s="731"/>
      <c r="D9" s="731"/>
      <c r="E9" s="731"/>
      <c r="F9" s="731"/>
      <c r="G9" s="731"/>
      <c r="H9" s="731"/>
      <c r="I9" s="731"/>
      <c r="J9" s="731"/>
      <c r="K9" s="732"/>
    </row>
    <row r="10" spans="1:11" s="165" customFormat="1" ht="19.5" customHeight="1" x14ac:dyDescent="0.2">
      <c r="A10" s="730" t="s">
        <v>323</v>
      </c>
      <c r="B10" s="731"/>
      <c r="C10" s="731"/>
      <c r="D10" s="731"/>
      <c r="E10" s="731"/>
      <c r="F10" s="731"/>
      <c r="G10" s="731"/>
      <c r="H10" s="731"/>
      <c r="I10" s="731"/>
      <c r="J10" s="731"/>
      <c r="K10" s="732"/>
    </row>
    <row r="11" spans="1:11" ht="15.75" x14ac:dyDescent="0.25">
      <c r="A11" s="135"/>
      <c r="B11" s="13"/>
      <c r="C11" s="14"/>
      <c r="D11" s="12"/>
      <c r="E11" s="12"/>
      <c r="F11" s="12"/>
      <c r="G11" s="12"/>
      <c r="H11" s="12"/>
      <c r="I11" s="12"/>
      <c r="J11" s="15"/>
      <c r="K11" s="136"/>
    </row>
    <row r="12" spans="1:11" ht="16.5" thickBot="1" x14ac:dyDescent="0.3">
      <c r="A12" s="137"/>
      <c r="B12" s="138"/>
      <c r="C12" s="139"/>
      <c r="D12" s="139"/>
      <c r="E12" s="139"/>
      <c r="F12" s="139"/>
      <c r="G12" s="139"/>
      <c r="H12" s="139"/>
      <c r="I12" s="139"/>
      <c r="J12" s="139"/>
      <c r="K12" s="140"/>
    </row>
    <row r="13" spans="1:11" ht="16.5" thickBot="1" x14ac:dyDescent="0.3">
      <c r="A13" s="727" t="s">
        <v>49</v>
      </c>
      <c r="B13" s="728"/>
      <c r="C13" s="728"/>
      <c r="D13" s="728"/>
      <c r="E13" s="728"/>
      <c r="F13" s="728"/>
      <c r="G13" s="728"/>
      <c r="H13" s="728"/>
      <c r="I13" s="728"/>
      <c r="J13" s="728"/>
      <c r="K13" s="729"/>
    </row>
    <row r="14" spans="1:11" ht="16.5" thickTop="1" x14ac:dyDescent="0.25">
      <c r="A14" s="11"/>
      <c r="B14" s="13"/>
      <c r="C14" s="17" t="s">
        <v>50</v>
      </c>
      <c r="D14" s="18"/>
      <c r="E14" s="18"/>
      <c r="F14" s="18"/>
      <c r="G14" s="18"/>
      <c r="H14" s="18"/>
      <c r="I14" s="18"/>
      <c r="J14" s="19"/>
      <c r="K14" s="16"/>
    </row>
    <row r="15" spans="1:11" ht="16.5" thickBot="1" x14ac:dyDescent="0.3">
      <c r="A15" s="11"/>
      <c r="B15" s="13"/>
      <c r="C15" s="20" t="s">
        <v>51</v>
      </c>
      <c r="D15" s="21"/>
      <c r="E15" s="21"/>
      <c r="F15" s="21"/>
      <c r="G15" s="21"/>
      <c r="H15" s="21"/>
      <c r="I15" s="21"/>
      <c r="J15" s="22"/>
      <c r="K15" s="16"/>
    </row>
    <row r="16" spans="1:11" ht="16.5" thickBot="1" x14ac:dyDescent="0.3">
      <c r="A16" s="23"/>
      <c r="B16" s="24"/>
      <c r="C16" s="25"/>
      <c r="D16" s="24"/>
      <c r="E16" s="24"/>
      <c r="F16" s="24"/>
      <c r="G16" s="24"/>
      <c r="H16" s="24"/>
      <c r="I16" s="24"/>
      <c r="J16" s="24"/>
      <c r="K16" s="26"/>
    </row>
    <row r="17" spans="1:11" ht="49.5" customHeight="1" thickTop="1" x14ac:dyDescent="0.2">
      <c r="A17" s="726" t="s">
        <v>330</v>
      </c>
      <c r="B17" s="726"/>
      <c r="C17" s="726"/>
      <c r="D17" s="726"/>
      <c r="E17" s="726"/>
      <c r="F17" s="726"/>
      <c r="G17" s="726"/>
      <c r="H17" s="726"/>
      <c r="I17" s="726"/>
      <c r="J17" s="726"/>
      <c r="K17" s="726"/>
    </row>
    <row r="18" spans="1:11" ht="49.5" customHeight="1" x14ac:dyDescent="0.2">
      <c r="A18" s="723" t="s">
        <v>331</v>
      </c>
      <c r="B18" s="723"/>
      <c r="C18" s="723"/>
      <c r="D18" s="723"/>
      <c r="E18" s="723"/>
      <c r="F18" s="723"/>
      <c r="G18" s="723"/>
      <c r="H18" s="723"/>
      <c r="I18" s="723"/>
      <c r="J18" s="723"/>
      <c r="K18" s="723"/>
    </row>
    <row r="19" spans="1:11" ht="49.5" customHeight="1" x14ac:dyDescent="0.2">
      <c r="A19" s="723" t="s">
        <v>332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</row>
    <row r="20" spans="1:11" ht="49.5" customHeight="1" x14ac:dyDescent="0.2">
      <c r="A20" s="723" t="s">
        <v>333</v>
      </c>
      <c r="B20" s="723"/>
      <c r="C20" s="723"/>
      <c r="D20" s="723"/>
      <c r="E20" s="723"/>
      <c r="F20" s="723"/>
      <c r="G20" s="723"/>
      <c r="H20" s="723"/>
      <c r="I20" s="723"/>
      <c r="J20" s="723"/>
      <c r="K20" s="723"/>
    </row>
    <row r="21" spans="1:11" ht="49.5" customHeight="1" x14ac:dyDescent="0.2">
      <c r="A21" s="723" t="s">
        <v>334</v>
      </c>
      <c r="B21" s="723"/>
      <c r="C21" s="723"/>
      <c r="D21" s="723"/>
      <c r="E21" s="723"/>
      <c r="F21" s="723"/>
      <c r="G21" s="723"/>
      <c r="H21" s="723"/>
      <c r="I21" s="723"/>
      <c r="J21" s="723"/>
      <c r="K21" s="723"/>
    </row>
    <row r="22" spans="1:11" ht="49.5" customHeight="1" x14ac:dyDescent="0.2">
      <c r="A22" s="723" t="s">
        <v>335</v>
      </c>
      <c r="B22" s="723"/>
      <c r="C22" s="723"/>
      <c r="D22" s="723"/>
      <c r="E22" s="723"/>
      <c r="F22" s="723"/>
      <c r="G22" s="723"/>
      <c r="H22" s="723"/>
      <c r="I22" s="723"/>
      <c r="J22" s="723"/>
      <c r="K22" s="723"/>
    </row>
    <row r="23" spans="1:11" ht="49.5" customHeight="1" x14ac:dyDescent="0.2">
      <c r="A23" s="723" t="s">
        <v>336</v>
      </c>
      <c r="B23" s="723"/>
      <c r="C23" s="723"/>
      <c r="D23" s="723"/>
      <c r="E23" s="723"/>
      <c r="F23" s="723"/>
      <c r="G23" s="723"/>
      <c r="H23" s="723"/>
      <c r="I23" s="723"/>
      <c r="J23" s="723"/>
      <c r="K23" s="723"/>
    </row>
    <row r="24" spans="1:11" ht="49.5" customHeight="1" x14ac:dyDescent="0.2">
      <c r="A24" s="723" t="s">
        <v>337</v>
      </c>
      <c r="B24" s="723"/>
      <c r="C24" s="723"/>
      <c r="D24" s="723"/>
      <c r="E24" s="723"/>
      <c r="F24" s="723"/>
      <c r="G24" s="723"/>
      <c r="H24" s="723"/>
      <c r="I24" s="723"/>
      <c r="J24" s="723"/>
      <c r="K24" s="723"/>
    </row>
    <row r="25" spans="1:11" ht="127.5" customHeight="1" x14ac:dyDescent="0.2">
      <c r="A25" s="725" t="s">
        <v>356</v>
      </c>
      <c r="B25" s="725"/>
      <c r="C25" s="725"/>
      <c r="D25" s="725"/>
      <c r="E25" s="725"/>
      <c r="F25" s="725"/>
      <c r="G25" s="725"/>
      <c r="H25" s="725"/>
      <c r="I25" s="725"/>
      <c r="J25" s="725"/>
      <c r="K25" s="725"/>
    </row>
    <row r="26" spans="1:11" ht="49.5" customHeight="1" x14ac:dyDescent="0.2">
      <c r="A26" s="723" t="s">
        <v>338</v>
      </c>
      <c r="B26" s="723"/>
      <c r="C26" s="723"/>
      <c r="D26" s="723"/>
      <c r="E26" s="723"/>
      <c r="F26" s="723"/>
      <c r="G26" s="723"/>
      <c r="H26" s="723"/>
      <c r="I26" s="723"/>
      <c r="J26" s="723"/>
      <c r="K26" s="723"/>
    </row>
    <row r="27" spans="1:11" ht="49.5" customHeight="1" x14ac:dyDescent="0.2">
      <c r="A27" s="723" t="s">
        <v>354</v>
      </c>
      <c r="B27" s="723"/>
      <c r="C27" s="723"/>
      <c r="D27" s="723"/>
      <c r="E27" s="723"/>
      <c r="F27" s="723"/>
      <c r="G27" s="723"/>
      <c r="H27" s="723"/>
      <c r="I27" s="723"/>
      <c r="J27" s="723"/>
      <c r="K27" s="723"/>
    </row>
    <row r="28" spans="1:11" ht="49.5" customHeight="1" x14ac:dyDescent="0.2">
      <c r="A28" s="723" t="s">
        <v>339</v>
      </c>
      <c r="B28" s="723"/>
      <c r="C28" s="723"/>
      <c r="D28" s="723"/>
      <c r="E28" s="723"/>
      <c r="F28" s="723"/>
      <c r="G28" s="723"/>
      <c r="H28" s="723"/>
      <c r="I28" s="723"/>
      <c r="J28" s="723"/>
      <c r="K28" s="723"/>
    </row>
    <row r="29" spans="1:11" ht="49.5" customHeight="1" x14ac:dyDescent="0.2">
      <c r="A29" s="723" t="s">
        <v>340</v>
      </c>
      <c r="B29" s="723"/>
      <c r="C29" s="723"/>
      <c r="D29" s="723"/>
      <c r="E29" s="723"/>
      <c r="F29" s="723"/>
      <c r="G29" s="723"/>
      <c r="H29" s="723"/>
      <c r="I29" s="723"/>
      <c r="J29" s="723"/>
      <c r="K29" s="723"/>
    </row>
    <row r="30" spans="1:11" ht="49.5" customHeight="1" x14ac:dyDescent="0.2">
      <c r="A30" s="723" t="s">
        <v>341</v>
      </c>
      <c r="B30" s="723"/>
      <c r="C30" s="723"/>
      <c r="D30" s="723"/>
      <c r="E30" s="723"/>
      <c r="F30" s="723"/>
      <c r="G30" s="723"/>
      <c r="H30" s="723"/>
      <c r="I30" s="723"/>
      <c r="J30" s="723"/>
      <c r="K30" s="723"/>
    </row>
    <row r="31" spans="1:11" ht="49.5" customHeight="1" x14ac:dyDescent="0.2">
      <c r="A31" s="723" t="s">
        <v>342</v>
      </c>
      <c r="B31" s="723"/>
      <c r="C31" s="723"/>
      <c r="D31" s="723"/>
      <c r="E31" s="723"/>
      <c r="F31" s="723"/>
      <c r="G31" s="723"/>
      <c r="H31" s="723"/>
      <c r="I31" s="723"/>
      <c r="J31" s="723"/>
      <c r="K31" s="723"/>
    </row>
    <row r="32" spans="1:11" ht="49.5" customHeight="1" x14ac:dyDescent="0.2">
      <c r="A32" s="723" t="s">
        <v>343</v>
      </c>
      <c r="B32" s="723"/>
      <c r="C32" s="723"/>
      <c r="D32" s="723"/>
      <c r="E32" s="723"/>
      <c r="F32" s="723"/>
      <c r="G32" s="723"/>
      <c r="H32" s="723"/>
      <c r="I32" s="723"/>
      <c r="J32" s="723"/>
      <c r="K32" s="723"/>
    </row>
    <row r="33" spans="1:11" ht="49.5" customHeight="1" x14ac:dyDescent="0.2">
      <c r="A33" s="724" t="s">
        <v>329</v>
      </c>
      <c r="B33" s="724"/>
      <c r="C33" s="724"/>
      <c r="D33" s="724"/>
      <c r="E33" s="724"/>
      <c r="F33" s="724"/>
      <c r="G33" s="724"/>
      <c r="H33" s="724"/>
      <c r="I33" s="724"/>
      <c r="J33" s="724"/>
      <c r="K33" s="724"/>
    </row>
  </sheetData>
  <sheetProtection password="C647" sheet="1" formatCells="0" formatColumns="0" formatRows="0" insertColumns="0" insertRows="0" insertHyperlinks="0" deleteColumns="0" deleteRows="0" sort="0" autoFilter="0" pivotTables="0"/>
  <mergeCells count="27">
    <mergeCell ref="A13:K13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31:K31"/>
    <mergeCell ref="A32:K32"/>
    <mergeCell ref="A33:K33"/>
    <mergeCell ref="A26:K26"/>
    <mergeCell ref="A27:K27"/>
    <mergeCell ref="A28:K28"/>
    <mergeCell ref="A29:K29"/>
    <mergeCell ref="A30:K30"/>
  </mergeCells>
  <phoneticPr fontId="14" type="noConversion"/>
  <hyperlinks>
    <hyperlink ref="A2:K2" location="'1.Приложение 1_Общо'!A1" display="1. Приложение 1 - Отчет за работата на съда"/>
    <hyperlink ref="A3:K3" location="'2.Приложение 2_ГТД'!A1" display="2. Приложение 2 - Отчет за гражданските и търговските дела - първа инстанция"/>
    <hyperlink ref="A4:K4" location="'3.Приложение 2_ГД'!A1" display="3. Приложение 2 - Отчет за гражданските втора инстанция"/>
    <hyperlink ref="A5:K5" location="'4.Приложение 2_НД-I'!A1" display="4. Приложение 2 - Отчет за наказателните дела - първа инстанция"/>
    <hyperlink ref="A6:K6" location="'5.Приложение 2_НД-II'!A1" display="5. Приложение 2 - Отчет за наказателните дела - втора инстанция"/>
    <hyperlink ref="A7:K7" location="'6.Приложение 3_НД'!A1" display="6. Приложение 3 -Справка за дейността на съдиите - наказателни дела"/>
    <hyperlink ref="A8:K8" location="'7. Приложение 3_НДОбж'!A1" display="7. Приложение 3 -Справка за резултатите от върнати обжалвани и протестирани наказателни дела на съдиите"/>
    <hyperlink ref="A9:K9" location="'8.Приложение 3_ГД'!A1" display="8. Приложение 3 - Справка за дейността на съдиите по граждански и търговски дела"/>
    <hyperlink ref="A10:K10" location="'9.Приложение 3_ГДОбж'!A1" display="9. Приложение 3 - Справка за резултатите от върнати обжалвани и протестирани граждански дела на съдиите"/>
  </hyperlinks>
  <printOptions horizontalCentered="1" verticalCentered="1"/>
  <pageMargins left="0" right="0" top="0.98425196850393704" bottom="0.59055118110236227" header="0.51181102362204722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L57"/>
  <sheetViews>
    <sheetView zoomScaleNormal="100" workbookViewId="0">
      <selection activeCell="W11" sqref="W11"/>
    </sheetView>
  </sheetViews>
  <sheetFormatPr defaultRowHeight="12.75" x14ac:dyDescent="0.2"/>
  <cols>
    <col min="1" max="1" width="6" customWidth="1"/>
    <col min="2" max="2" width="34" customWidth="1"/>
    <col min="3" max="3" width="8.28515625" customWidth="1"/>
    <col min="4" max="9" width="4.7109375" customWidth="1"/>
    <col min="10" max="10" width="4.42578125" customWidth="1"/>
    <col min="11" max="22" width="4.7109375" customWidth="1"/>
    <col min="23" max="23" width="5.5703125" customWidth="1"/>
    <col min="24" max="33" width="4.7109375" customWidth="1"/>
    <col min="34" max="34" width="8.140625" customWidth="1"/>
    <col min="35" max="64" width="4.7109375" customWidth="1"/>
    <col min="263" max="263" width="6" customWidth="1"/>
    <col min="264" max="264" width="34" customWidth="1"/>
    <col min="265" max="265" width="8.28515625" customWidth="1"/>
    <col min="266" max="271" width="4.7109375" customWidth="1"/>
    <col min="272" max="272" width="4.42578125" customWidth="1"/>
    <col min="273" max="284" width="4.7109375" customWidth="1"/>
    <col min="285" max="285" width="5.5703125" customWidth="1"/>
    <col min="286" max="292" width="4.7109375" customWidth="1"/>
    <col min="293" max="293" width="8.140625" customWidth="1"/>
    <col min="294" max="320" width="4.7109375" customWidth="1"/>
    <col min="519" max="519" width="6" customWidth="1"/>
    <col min="520" max="520" width="34" customWidth="1"/>
    <col min="521" max="521" width="8.28515625" customWidth="1"/>
    <col min="522" max="527" width="4.7109375" customWidth="1"/>
    <col min="528" max="528" width="4.42578125" customWidth="1"/>
    <col min="529" max="540" width="4.7109375" customWidth="1"/>
    <col min="541" max="541" width="5.5703125" customWidth="1"/>
    <col min="542" max="548" width="4.7109375" customWidth="1"/>
    <col min="549" max="549" width="8.140625" customWidth="1"/>
    <col min="550" max="576" width="4.7109375" customWidth="1"/>
    <col min="775" max="775" width="6" customWidth="1"/>
    <col min="776" max="776" width="34" customWidth="1"/>
    <col min="777" max="777" width="8.28515625" customWidth="1"/>
    <col min="778" max="783" width="4.7109375" customWidth="1"/>
    <col min="784" max="784" width="4.42578125" customWidth="1"/>
    <col min="785" max="796" width="4.7109375" customWidth="1"/>
    <col min="797" max="797" width="5.5703125" customWidth="1"/>
    <col min="798" max="804" width="4.7109375" customWidth="1"/>
    <col min="805" max="805" width="8.140625" customWidth="1"/>
    <col min="806" max="832" width="4.7109375" customWidth="1"/>
    <col min="1031" max="1031" width="6" customWidth="1"/>
    <col min="1032" max="1032" width="34" customWidth="1"/>
    <col min="1033" max="1033" width="8.28515625" customWidth="1"/>
    <col min="1034" max="1039" width="4.7109375" customWidth="1"/>
    <col min="1040" max="1040" width="4.42578125" customWidth="1"/>
    <col min="1041" max="1052" width="4.7109375" customWidth="1"/>
    <col min="1053" max="1053" width="5.5703125" customWidth="1"/>
    <col min="1054" max="1060" width="4.7109375" customWidth="1"/>
    <col min="1061" max="1061" width="8.140625" customWidth="1"/>
    <col min="1062" max="1088" width="4.7109375" customWidth="1"/>
    <col min="1287" max="1287" width="6" customWidth="1"/>
    <col min="1288" max="1288" width="34" customWidth="1"/>
    <col min="1289" max="1289" width="8.28515625" customWidth="1"/>
    <col min="1290" max="1295" width="4.7109375" customWidth="1"/>
    <col min="1296" max="1296" width="4.42578125" customWidth="1"/>
    <col min="1297" max="1308" width="4.7109375" customWidth="1"/>
    <col min="1309" max="1309" width="5.5703125" customWidth="1"/>
    <col min="1310" max="1316" width="4.7109375" customWidth="1"/>
    <col min="1317" max="1317" width="8.140625" customWidth="1"/>
    <col min="1318" max="1344" width="4.7109375" customWidth="1"/>
    <col min="1543" max="1543" width="6" customWidth="1"/>
    <col min="1544" max="1544" width="34" customWidth="1"/>
    <col min="1545" max="1545" width="8.28515625" customWidth="1"/>
    <col min="1546" max="1551" width="4.7109375" customWidth="1"/>
    <col min="1552" max="1552" width="4.42578125" customWidth="1"/>
    <col min="1553" max="1564" width="4.7109375" customWidth="1"/>
    <col min="1565" max="1565" width="5.5703125" customWidth="1"/>
    <col min="1566" max="1572" width="4.7109375" customWidth="1"/>
    <col min="1573" max="1573" width="8.140625" customWidth="1"/>
    <col min="1574" max="1600" width="4.7109375" customWidth="1"/>
    <col min="1799" max="1799" width="6" customWidth="1"/>
    <col min="1800" max="1800" width="34" customWidth="1"/>
    <col min="1801" max="1801" width="8.28515625" customWidth="1"/>
    <col min="1802" max="1807" width="4.7109375" customWidth="1"/>
    <col min="1808" max="1808" width="4.42578125" customWidth="1"/>
    <col min="1809" max="1820" width="4.7109375" customWidth="1"/>
    <col min="1821" max="1821" width="5.5703125" customWidth="1"/>
    <col min="1822" max="1828" width="4.7109375" customWidth="1"/>
    <col min="1829" max="1829" width="8.140625" customWidth="1"/>
    <col min="1830" max="1856" width="4.7109375" customWidth="1"/>
    <col min="2055" max="2055" width="6" customWidth="1"/>
    <col min="2056" max="2056" width="34" customWidth="1"/>
    <col min="2057" max="2057" width="8.28515625" customWidth="1"/>
    <col min="2058" max="2063" width="4.7109375" customWidth="1"/>
    <col min="2064" max="2064" width="4.42578125" customWidth="1"/>
    <col min="2065" max="2076" width="4.7109375" customWidth="1"/>
    <col min="2077" max="2077" width="5.5703125" customWidth="1"/>
    <col min="2078" max="2084" width="4.7109375" customWidth="1"/>
    <col min="2085" max="2085" width="8.140625" customWidth="1"/>
    <col min="2086" max="2112" width="4.7109375" customWidth="1"/>
    <col min="2311" max="2311" width="6" customWidth="1"/>
    <col min="2312" max="2312" width="34" customWidth="1"/>
    <col min="2313" max="2313" width="8.28515625" customWidth="1"/>
    <col min="2314" max="2319" width="4.7109375" customWidth="1"/>
    <col min="2320" max="2320" width="4.42578125" customWidth="1"/>
    <col min="2321" max="2332" width="4.7109375" customWidth="1"/>
    <col min="2333" max="2333" width="5.5703125" customWidth="1"/>
    <col min="2334" max="2340" width="4.7109375" customWidth="1"/>
    <col min="2341" max="2341" width="8.140625" customWidth="1"/>
    <col min="2342" max="2368" width="4.7109375" customWidth="1"/>
    <col min="2567" max="2567" width="6" customWidth="1"/>
    <col min="2568" max="2568" width="34" customWidth="1"/>
    <col min="2569" max="2569" width="8.28515625" customWidth="1"/>
    <col min="2570" max="2575" width="4.7109375" customWidth="1"/>
    <col min="2576" max="2576" width="4.42578125" customWidth="1"/>
    <col min="2577" max="2588" width="4.7109375" customWidth="1"/>
    <col min="2589" max="2589" width="5.5703125" customWidth="1"/>
    <col min="2590" max="2596" width="4.7109375" customWidth="1"/>
    <col min="2597" max="2597" width="8.140625" customWidth="1"/>
    <col min="2598" max="2624" width="4.7109375" customWidth="1"/>
    <col min="2823" max="2823" width="6" customWidth="1"/>
    <col min="2824" max="2824" width="34" customWidth="1"/>
    <col min="2825" max="2825" width="8.28515625" customWidth="1"/>
    <col min="2826" max="2831" width="4.7109375" customWidth="1"/>
    <col min="2832" max="2832" width="4.42578125" customWidth="1"/>
    <col min="2833" max="2844" width="4.7109375" customWidth="1"/>
    <col min="2845" max="2845" width="5.5703125" customWidth="1"/>
    <col min="2846" max="2852" width="4.7109375" customWidth="1"/>
    <col min="2853" max="2853" width="8.140625" customWidth="1"/>
    <col min="2854" max="2880" width="4.7109375" customWidth="1"/>
    <col min="3079" max="3079" width="6" customWidth="1"/>
    <col min="3080" max="3080" width="34" customWidth="1"/>
    <col min="3081" max="3081" width="8.28515625" customWidth="1"/>
    <col min="3082" max="3087" width="4.7109375" customWidth="1"/>
    <col min="3088" max="3088" width="4.42578125" customWidth="1"/>
    <col min="3089" max="3100" width="4.7109375" customWidth="1"/>
    <col min="3101" max="3101" width="5.5703125" customWidth="1"/>
    <col min="3102" max="3108" width="4.7109375" customWidth="1"/>
    <col min="3109" max="3109" width="8.140625" customWidth="1"/>
    <col min="3110" max="3136" width="4.7109375" customWidth="1"/>
    <col min="3335" max="3335" width="6" customWidth="1"/>
    <col min="3336" max="3336" width="34" customWidth="1"/>
    <col min="3337" max="3337" width="8.28515625" customWidth="1"/>
    <col min="3338" max="3343" width="4.7109375" customWidth="1"/>
    <col min="3344" max="3344" width="4.42578125" customWidth="1"/>
    <col min="3345" max="3356" width="4.7109375" customWidth="1"/>
    <col min="3357" max="3357" width="5.5703125" customWidth="1"/>
    <col min="3358" max="3364" width="4.7109375" customWidth="1"/>
    <col min="3365" max="3365" width="8.140625" customWidth="1"/>
    <col min="3366" max="3392" width="4.7109375" customWidth="1"/>
    <col min="3591" max="3591" width="6" customWidth="1"/>
    <col min="3592" max="3592" width="34" customWidth="1"/>
    <col min="3593" max="3593" width="8.28515625" customWidth="1"/>
    <col min="3594" max="3599" width="4.7109375" customWidth="1"/>
    <col min="3600" max="3600" width="4.42578125" customWidth="1"/>
    <col min="3601" max="3612" width="4.7109375" customWidth="1"/>
    <col min="3613" max="3613" width="5.5703125" customWidth="1"/>
    <col min="3614" max="3620" width="4.7109375" customWidth="1"/>
    <col min="3621" max="3621" width="8.140625" customWidth="1"/>
    <col min="3622" max="3648" width="4.7109375" customWidth="1"/>
    <col min="3847" max="3847" width="6" customWidth="1"/>
    <col min="3848" max="3848" width="34" customWidth="1"/>
    <col min="3849" max="3849" width="8.28515625" customWidth="1"/>
    <col min="3850" max="3855" width="4.7109375" customWidth="1"/>
    <col min="3856" max="3856" width="4.42578125" customWidth="1"/>
    <col min="3857" max="3868" width="4.7109375" customWidth="1"/>
    <col min="3869" max="3869" width="5.5703125" customWidth="1"/>
    <col min="3870" max="3876" width="4.7109375" customWidth="1"/>
    <col min="3877" max="3877" width="8.140625" customWidth="1"/>
    <col min="3878" max="3904" width="4.7109375" customWidth="1"/>
    <col min="4103" max="4103" width="6" customWidth="1"/>
    <col min="4104" max="4104" width="34" customWidth="1"/>
    <col min="4105" max="4105" width="8.28515625" customWidth="1"/>
    <col min="4106" max="4111" width="4.7109375" customWidth="1"/>
    <col min="4112" max="4112" width="4.42578125" customWidth="1"/>
    <col min="4113" max="4124" width="4.7109375" customWidth="1"/>
    <col min="4125" max="4125" width="5.5703125" customWidth="1"/>
    <col min="4126" max="4132" width="4.7109375" customWidth="1"/>
    <col min="4133" max="4133" width="8.140625" customWidth="1"/>
    <col min="4134" max="4160" width="4.7109375" customWidth="1"/>
    <col min="4359" max="4359" width="6" customWidth="1"/>
    <col min="4360" max="4360" width="34" customWidth="1"/>
    <col min="4361" max="4361" width="8.28515625" customWidth="1"/>
    <col min="4362" max="4367" width="4.7109375" customWidth="1"/>
    <col min="4368" max="4368" width="4.42578125" customWidth="1"/>
    <col min="4369" max="4380" width="4.7109375" customWidth="1"/>
    <col min="4381" max="4381" width="5.5703125" customWidth="1"/>
    <col min="4382" max="4388" width="4.7109375" customWidth="1"/>
    <col min="4389" max="4389" width="8.140625" customWidth="1"/>
    <col min="4390" max="4416" width="4.7109375" customWidth="1"/>
    <col min="4615" max="4615" width="6" customWidth="1"/>
    <col min="4616" max="4616" width="34" customWidth="1"/>
    <col min="4617" max="4617" width="8.28515625" customWidth="1"/>
    <col min="4618" max="4623" width="4.7109375" customWidth="1"/>
    <col min="4624" max="4624" width="4.42578125" customWidth="1"/>
    <col min="4625" max="4636" width="4.7109375" customWidth="1"/>
    <col min="4637" max="4637" width="5.5703125" customWidth="1"/>
    <col min="4638" max="4644" width="4.7109375" customWidth="1"/>
    <col min="4645" max="4645" width="8.140625" customWidth="1"/>
    <col min="4646" max="4672" width="4.7109375" customWidth="1"/>
    <col min="4871" max="4871" width="6" customWidth="1"/>
    <col min="4872" max="4872" width="34" customWidth="1"/>
    <col min="4873" max="4873" width="8.28515625" customWidth="1"/>
    <col min="4874" max="4879" width="4.7109375" customWidth="1"/>
    <col min="4880" max="4880" width="4.42578125" customWidth="1"/>
    <col min="4881" max="4892" width="4.7109375" customWidth="1"/>
    <col min="4893" max="4893" width="5.5703125" customWidth="1"/>
    <col min="4894" max="4900" width="4.7109375" customWidth="1"/>
    <col min="4901" max="4901" width="8.140625" customWidth="1"/>
    <col min="4902" max="4928" width="4.7109375" customWidth="1"/>
    <col min="5127" max="5127" width="6" customWidth="1"/>
    <col min="5128" max="5128" width="34" customWidth="1"/>
    <col min="5129" max="5129" width="8.28515625" customWidth="1"/>
    <col min="5130" max="5135" width="4.7109375" customWidth="1"/>
    <col min="5136" max="5136" width="4.42578125" customWidth="1"/>
    <col min="5137" max="5148" width="4.7109375" customWidth="1"/>
    <col min="5149" max="5149" width="5.5703125" customWidth="1"/>
    <col min="5150" max="5156" width="4.7109375" customWidth="1"/>
    <col min="5157" max="5157" width="8.140625" customWidth="1"/>
    <col min="5158" max="5184" width="4.7109375" customWidth="1"/>
    <col min="5383" max="5383" width="6" customWidth="1"/>
    <col min="5384" max="5384" width="34" customWidth="1"/>
    <col min="5385" max="5385" width="8.28515625" customWidth="1"/>
    <col min="5386" max="5391" width="4.7109375" customWidth="1"/>
    <col min="5392" max="5392" width="4.42578125" customWidth="1"/>
    <col min="5393" max="5404" width="4.7109375" customWidth="1"/>
    <col min="5405" max="5405" width="5.5703125" customWidth="1"/>
    <col min="5406" max="5412" width="4.7109375" customWidth="1"/>
    <col min="5413" max="5413" width="8.140625" customWidth="1"/>
    <col min="5414" max="5440" width="4.7109375" customWidth="1"/>
    <col min="5639" max="5639" width="6" customWidth="1"/>
    <col min="5640" max="5640" width="34" customWidth="1"/>
    <col min="5641" max="5641" width="8.28515625" customWidth="1"/>
    <col min="5642" max="5647" width="4.7109375" customWidth="1"/>
    <col min="5648" max="5648" width="4.42578125" customWidth="1"/>
    <col min="5649" max="5660" width="4.7109375" customWidth="1"/>
    <col min="5661" max="5661" width="5.5703125" customWidth="1"/>
    <col min="5662" max="5668" width="4.7109375" customWidth="1"/>
    <col min="5669" max="5669" width="8.140625" customWidth="1"/>
    <col min="5670" max="5696" width="4.7109375" customWidth="1"/>
    <col min="5895" max="5895" width="6" customWidth="1"/>
    <col min="5896" max="5896" width="34" customWidth="1"/>
    <col min="5897" max="5897" width="8.28515625" customWidth="1"/>
    <col min="5898" max="5903" width="4.7109375" customWidth="1"/>
    <col min="5904" max="5904" width="4.42578125" customWidth="1"/>
    <col min="5905" max="5916" width="4.7109375" customWidth="1"/>
    <col min="5917" max="5917" width="5.5703125" customWidth="1"/>
    <col min="5918" max="5924" width="4.7109375" customWidth="1"/>
    <col min="5925" max="5925" width="8.140625" customWidth="1"/>
    <col min="5926" max="5952" width="4.7109375" customWidth="1"/>
    <col min="6151" max="6151" width="6" customWidth="1"/>
    <col min="6152" max="6152" width="34" customWidth="1"/>
    <col min="6153" max="6153" width="8.28515625" customWidth="1"/>
    <col min="6154" max="6159" width="4.7109375" customWidth="1"/>
    <col min="6160" max="6160" width="4.42578125" customWidth="1"/>
    <col min="6161" max="6172" width="4.7109375" customWidth="1"/>
    <col min="6173" max="6173" width="5.5703125" customWidth="1"/>
    <col min="6174" max="6180" width="4.7109375" customWidth="1"/>
    <col min="6181" max="6181" width="8.140625" customWidth="1"/>
    <col min="6182" max="6208" width="4.7109375" customWidth="1"/>
    <col min="6407" max="6407" width="6" customWidth="1"/>
    <col min="6408" max="6408" width="34" customWidth="1"/>
    <col min="6409" max="6409" width="8.28515625" customWidth="1"/>
    <col min="6410" max="6415" width="4.7109375" customWidth="1"/>
    <col min="6416" max="6416" width="4.42578125" customWidth="1"/>
    <col min="6417" max="6428" width="4.7109375" customWidth="1"/>
    <col min="6429" max="6429" width="5.5703125" customWidth="1"/>
    <col min="6430" max="6436" width="4.7109375" customWidth="1"/>
    <col min="6437" max="6437" width="8.140625" customWidth="1"/>
    <col min="6438" max="6464" width="4.7109375" customWidth="1"/>
    <col min="6663" max="6663" width="6" customWidth="1"/>
    <col min="6664" max="6664" width="34" customWidth="1"/>
    <col min="6665" max="6665" width="8.28515625" customWidth="1"/>
    <col min="6666" max="6671" width="4.7109375" customWidth="1"/>
    <col min="6672" max="6672" width="4.42578125" customWidth="1"/>
    <col min="6673" max="6684" width="4.7109375" customWidth="1"/>
    <col min="6685" max="6685" width="5.5703125" customWidth="1"/>
    <col min="6686" max="6692" width="4.7109375" customWidth="1"/>
    <col min="6693" max="6693" width="8.140625" customWidth="1"/>
    <col min="6694" max="6720" width="4.7109375" customWidth="1"/>
    <col min="6919" max="6919" width="6" customWidth="1"/>
    <col min="6920" max="6920" width="34" customWidth="1"/>
    <col min="6921" max="6921" width="8.28515625" customWidth="1"/>
    <col min="6922" max="6927" width="4.7109375" customWidth="1"/>
    <col min="6928" max="6928" width="4.42578125" customWidth="1"/>
    <col min="6929" max="6940" width="4.7109375" customWidth="1"/>
    <col min="6941" max="6941" width="5.5703125" customWidth="1"/>
    <col min="6942" max="6948" width="4.7109375" customWidth="1"/>
    <col min="6949" max="6949" width="8.140625" customWidth="1"/>
    <col min="6950" max="6976" width="4.7109375" customWidth="1"/>
    <col min="7175" max="7175" width="6" customWidth="1"/>
    <col min="7176" max="7176" width="34" customWidth="1"/>
    <col min="7177" max="7177" width="8.28515625" customWidth="1"/>
    <col min="7178" max="7183" width="4.7109375" customWidth="1"/>
    <col min="7184" max="7184" width="4.42578125" customWidth="1"/>
    <col min="7185" max="7196" width="4.7109375" customWidth="1"/>
    <col min="7197" max="7197" width="5.5703125" customWidth="1"/>
    <col min="7198" max="7204" width="4.7109375" customWidth="1"/>
    <col min="7205" max="7205" width="8.140625" customWidth="1"/>
    <col min="7206" max="7232" width="4.7109375" customWidth="1"/>
    <col min="7431" max="7431" width="6" customWidth="1"/>
    <col min="7432" max="7432" width="34" customWidth="1"/>
    <col min="7433" max="7433" width="8.28515625" customWidth="1"/>
    <col min="7434" max="7439" width="4.7109375" customWidth="1"/>
    <col min="7440" max="7440" width="4.42578125" customWidth="1"/>
    <col min="7441" max="7452" width="4.7109375" customWidth="1"/>
    <col min="7453" max="7453" width="5.5703125" customWidth="1"/>
    <col min="7454" max="7460" width="4.7109375" customWidth="1"/>
    <col min="7461" max="7461" width="8.140625" customWidth="1"/>
    <col min="7462" max="7488" width="4.7109375" customWidth="1"/>
    <col min="7687" max="7687" width="6" customWidth="1"/>
    <col min="7688" max="7688" width="34" customWidth="1"/>
    <col min="7689" max="7689" width="8.28515625" customWidth="1"/>
    <col min="7690" max="7695" width="4.7109375" customWidth="1"/>
    <col min="7696" max="7696" width="4.42578125" customWidth="1"/>
    <col min="7697" max="7708" width="4.7109375" customWidth="1"/>
    <col min="7709" max="7709" width="5.5703125" customWidth="1"/>
    <col min="7710" max="7716" width="4.7109375" customWidth="1"/>
    <col min="7717" max="7717" width="8.140625" customWidth="1"/>
    <col min="7718" max="7744" width="4.7109375" customWidth="1"/>
    <col min="7943" max="7943" width="6" customWidth="1"/>
    <col min="7944" max="7944" width="34" customWidth="1"/>
    <col min="7945" max="7945" width="8.28515625" customWidth="1"/>
    <col min="7946" max="7951" width="4.7109375" customWidth="1"/>
    <col min="7952" max="7952" width="4.42578125" customWidth="1"/>
    <col min="7953" max="7964" width="4.7109375" customWidth="1"/>
    <col min="7965" max="7965" width="5.5703125" customWidth="1"/>
    <col min="7966" max="7972" width="4.7109375" customWidth="1"/>
    <col min="7973" max="7973" width="8.140625" customWidth="1"/>
    <col min="7974" max="8000" width="4.7109375" customWidth="1"/>
    <col min="8199" max="8199" width="6" customWidth="1"/>
    <col min="8200" max="8200" width="34" customWidth="1"/>
    <col min="8201" max="8201" width="8.28515625" customWidth="1"/>
    <col min="8202" max="8207" width="4.7109375" customWidth="1"/>
    <col min="8208" max="8208" width="4.42578125" customWidth="1"/>
    <col min="8209" max="8220" width="4.7109375" customWidth="1"/>
    <col min="8221" max="8221" width="5.5703125" customWidth="1"/>
    <col min="8222" max="8228" width="4.7109375" customWidth="1"/>
    <col min="8229" max="8229" width="8.140625" customWidth="1"/>
    <col min="8230" max="8256" width="4.7109375" customWidth="1"/>
    <col min="8455" max="8455" width="6" customWidth="1"/>
    <col min="8456" max="8456" width="34" customWidth="1"/>
    <col min="8457" max="8457" width="8.28515625" customWidth="1"/>
    <col min="8458" max="8463" width="4.7109375" customWidth="1"/>
    <col min="8464" max="8464" width="4.42578125" customWidth="1"/>
    <col min="8465" max="8476" width="4.7109375" customWidth="1"/>
    <col min="8477" max="8477" width="5.5703125" customWidth="1"/>
    <col min="8478" max="8484" width="4.7109375" customWidth="1"/>
    <col min="8485" max="8485" width="8.140625" customWidth="1"/>
    <col min="8486" max="8512" width="4.7109375" customWidth="1"/>
    <col min="8711" max="8711" width="6" customWidth="1"/>
    <col min="8712" max="8712" width="34" customWidth="1"/>
    <col min="8713" max="8713" width="8.28515625" customWidth="1"/>
    <col min="8714" max="8719" width="4.7109375" customWidth="1"/>
    <col min="8720" max="8720" width="4.42578125" customWidth="1"/>
    <col min="8721" max="8732" width="4.7109375" customWidth="1"/>
    <col min="8733" max="8733" width="5.5703125" customWidth="1"/>
    <col min="8734" max="8740" width="4.7109375" customWidth="1"/>
    <col min="8741" max="8741" width="8.140625" customWidth="1"/>
    <col min="8742" max="8768" width="4.7109375" customWidth="1"/>
    <col min="8967" max="8967" width="6" customWidth="1"/>
    <col min="8968" max="8968" width="34" customWidth="1"/>
    <col min="8969" max="8969" width="8.28515625" customWidth="1"/>
    <col min="8970" max="8975" width="4.7109375" customWidth="1"/>
    <col min="8976" max="8976" width="4.42578125" customWidth="1"/>
    <col min="8977" max="8988" width="4.7109375" customWidth="1"/>
    <col min="8989" max="8989" width="5.5703125" customWidth="1"/>
    <col min="8990" max="8996" width="4.7109375" customWidth="1"/>
    <col min="8997" max="8997" width="8.140625" customWidth="1"/>
    <col min="8998" max="9024" width="4.7109375" customWidth="1"/>
    <col min="9223" max="9223" width="6" customWidth="1"/>
    <col min="9224" max="9224" width="34" customWidth="1"/>
    <col min="9225" max="9225" width="8.28515625" customWidth="1"/>
    <col min="9226" max="9231" width="4.7109375" customWidth="1"/>
    <col min="9232" max="9232" width="4.42578125" customWidth="1"/>
    <col min="9233" max="9244" width="4.7109375" customWidth="1"/>
    <col min="9245" max="9245" width="5.5703125" customWidth="1"/>
    <col min="9246" max="9252" width="4.7109375" customWidth="1"/>
    <col min="9253" max="9253" width="8.140625" customWidth="1"/>
    <col min="9254" max="9280" width="4.7109375" customWidth="1"/>
    <col min="9479" max="9479" width="6" customWidth="1"/>
    <col min="9480" max="9480" width="34" customWidth="1"/>
    <col min="9481" max="9481" width="8.28515625" customWidth="1"/>
    <col min="9482" max="9487" width="4.7109375" customWidth="1"/>
    <col min="9488" max="9488" width="4.42578125" customWidth="1"/>
    <col min="9489" max="9500" width="4.7109375" customWidth="1"/>
    <col min="9501" max="9501" width="5.5703125" customWidth="1"/>
    <col min="9502" max="9508" width="4.7109375" customWidth="1"/>
    <col min="9509" max="9509" width="8.140625" customWidth="1"/>
    <col min="9510" max="9536" width="4.7109375" customWidth="1"/>
    <col min="9735" max="9735" width="6" customWidth="1"/>
    <col min="9736" max="9736" width="34" customWidth="1"/>
    <col min="9737" max="9737" width="8.28515625" customWidth="1"/>
    <col min="9738" max="9743" width="4.7109375" customWidth="1"/>
    <col min="9744" max="9744" width="4.42578125" customWidth="1"/>
    <col min="9745" max="9756" width="4.7109375" customWidth="1"/>
    <col min="9757" max="9757" width="5.5703125" customWidth="1"/>
    <col min="9758" max="9764" width="4.7109375" customWidth="1"/>
    <col min="9765" max="9765" width="8.140625" customWidth="1"/>
    <col min="9766" max="9792" width="4.7109375" customWidth="1"/>
    <col min="9991" max="9991" width="6" customWidth="1"/>
    <col min="9992" max="9992" width="34" customWidth="1"/>
    <col min="9993" max="9993" width="8.28515625" customWidth="1"/>
    <col min="9994" max="9999" width="4.7109375" customWidth="1"/>
    <col min="10000" max="10000" width="4.42578125" customWidth="1"/>
    <col min="10001" max="10012" width="4.7109375" customWidth="1"/>
    <col min="10013" max="10013" width="5.5703125" customWidth="1"/>
    <col min="10014" max="10020" width="4.7109375" customWidth="1"/>
    <col min="10021" max="10021" width="8.140625" customWidth="1"/>
    <col min="10022" max="10048" width="4.7109375" customWidth="1"/>
    <col min="10247" max="10247" width="6" customWidth="1"/>
    <col min="10248" max="10248" width="34" customWidth="1"/>
    <col min="10249" max="10249" width="8.28515625" customWidth="1"/>
    <col min="10250" max="10255" width="4.7109375" customWidth="1"/>
    <col min="10256" max="10256" width="4.42578125" customWidth="1"/>
    <col min="10257" max="10268" width="4.7109375" customWidth="1"/>
    <col min="10269" max="10269" width="5.5703125" customWidth="1"/>
    <col min="10270" max="10276" width="4.7109375" customWidth="1"/>
    <col min="10277" max="10277" width="8.140625" customWidth="1"/>
    <col min="10278" max="10304" width="4.7109375" customWidth="1"/>
    <col min="10503" max="10503" width="6" customWidth="1"/>
    <col min="10504" max="10504" width="34" customWidth="1"/>
    <col min="10505" max="10505" width="8.28515625" customWidth="1"/>
    <col min="10506" max="10511" width="4.7109375" customWidth="1"/>
    <col min="10512" max="10512" width="4.42578125" customWidth="1"/>
    <col min="10513" max="10524" width="4.7109375" customWidth="1"/>
    <col min="10525" max="10525" width="5.5703125" customWidth="1"/>
    <col min="10526" max="10532" width="4.7109375" customWidth="1"/>
    <col min="10533" max="10533" width="8.140625" customWidth="1"/>
    <col min="10534" max="10560" width="4.7109375" customWidth="1"/>
    <col min="10759" max="10759" width="6" customWidth="1"/>
    <col min="10760" max="10760" width="34" customWidth="1"/>
    <col min="10761" max="10761" width="8.28515625" customWidth="1"/>
    <col min="10762" max="10767" width="4.7109375" customWidth="1"/>
    <col min="10768" max="10768" width="4.42578125" customWidth="1"/>
    <col min="10769" max="10780" width="4.7109375" customWidth="1"/>
    <col min="10781" max="10781" width="5.5703125" customWidth="1"/>
    <col min="10782" max="10788" width="4.7109375" customWidth="1"/>
    <col min="10789" max="10789" width="8.140625" customWidth="1"/>
    <col min="10790" max="10816" width="4.7109375" customWidth="1"/>
    <col min="11015" max="11015" width="6" customWidth="1"/>
    <col min="11016" max="11016" width="34" customWidth="1"/>
    <col min="11017" max="11017" width="8.28515625" customWidth="1"/>
    <col min="11018" max="11023" width="4.7109375" customWidth="1"/>
    <col min="11024" max="11024" width="4.42578125" customWidth="1"/>
    <col min="11025" max="11036" width="4.7109375" customWidth="1"/>
    <col min="11037" max="11037" width="5.5703125" customWidth="1"/>
    <col min="11038" max="11044" width="4.7109375" customWidth="1"/>
    <col min="11045" max="11045" width="8.140625" customWidth="1"/>
    <col min="11046" max="11072" width="4.7109375" customWidth="1"/>
    <col min="11271" max="11271" width="6" customWidth="1"/>
    <col min="11272" max="11272" width="34" customWidth="1"/>
    <col min="11273" max="11273" width="8.28515625" customWidth="1"/>
    <col min="11274" max="11279" width="4.7109375" customWidth="1"/>
    <col min="11280" max="11280" width="4.42578125" customWidth="1"/>
    <col min="11281" max="11292" width="4.7109375" customWidth="1"/>
    <col min="11293" max="11293" width="5.5703125" customWidth="1"/>
    <col min="11294" max="11300" width="4.7109375" customWidth="1"/>
    <col min="11301" max="11301" width="8.140625" customWidth="1"/>
    <col min="11302" max="11328" width="4.7109375" customWidth="1"/>
    <col min="11527" max="11527" width="6" customWidth="1"/>
    <col min="11528" max="11528" width="34" customWidth="1"/>
    <col min="11529" max="11529" width="8.28515625" customWidth="1"/>
    <col min="11530" max="11535" width="4.7109375" customWidth="1"/>
    <col min="11536" max="11536" width="4.42578125" customWidth="1"/>
    <col min="11537" max="11548" width="4.7109375" customWidth="1"/>
    <col min="11549" max="11549" width="5.5703125" customWidth="1"/>
    <col min="11550" max="11556" width="4.7109375" customWidth="1"/>
    <col min="11557" max="11557" width="8.140625" customWidth="1"/>
    <col min="11558" max="11584" width="4.7109375" customWidth="1"/>
    <col min="11783" max="11783" width="6" customWidth="1"/>
    <col min="11784" max="11784" width="34" customWidth="1"/>
    <col min="11785" max="11785" width="8.28515625" customWidth="1"/>
    <col min="11786" max="11791" width="4.7109375" customWidth="1"/>
    <col min="11792" max="11792" width="4.42578125" customWidth="1"/>
    <col min="11793" max="11804" width="4.7109375" customWidth="1"/>
    <col min="11805" max="11805" width="5.5703125" customWidth="1"/>
    <col min="11806" max="11812" width="4.7109375" customWidth="1"/>
    <col min="11813" max="11813" width="8.140625" customWidth="1"/>
    <col min="11814" max="11840" width="4.7109375" customWidth="1"/>
    <col min="12039" max="12039" width="6" customWidth="1"/>
    <col min="12040" max="12040" width="34" customWidth="1"/>
    <col min="12041" max="12041" width="8.28515625" customWidth="1"/>
    <col min="12042" max="12047" width="4.7109375" customWidth="1"/>
    <col min="12048" max="12048" width="4.42578125" customWidth="1"/>
    <col min="12049" max="12060" width="4.7109375" customWidth="1"/>
    <col min="12061" max="12061" width="5.5703125" customWidth="1"/>
    <col min="12062" max="12068" width="4.7109375" customWidth="1"/>
    <col min="12069" max="12069" width="8.140625" customWidth="1"/>
    <col min="12070" max="12096" width="4.7109375" customWidth="1"/>
    <col min="12295" max="12295" width="6" customWidth="1"/>
    <col min="12296" max="12296" width="34" customWidth="1"/>
    <col min="12297" max="12297" width="8.28515625" customWidth="1"/>
    <col min="12298" max="12303" width="4.7109375" customWidth="1"/>
    <col min="12304" max="12304" width="4.42578125" customWidth="1"/>
    <col min="12305" max="12316" width="4.7109375" customWidth="1"/>
    <col min="12317" max="12317" width="5.5703125" customWidth="1"/>
    <col min="12318" max="12324" width="4.7109375" customWidth="1"/>
    <col min="12325" max="12325" width="8.140625" customWidth="1"/>
    <col min="12326" max="12352" width="4.7109375" customWidth="1"/>
    <col min="12551" max="12551" width="6" customWidth="1"/>
    <col min="12552" max="12552" width="34" customWidth="1"/>
    <col min="12553" max="12553" width="8.28515625" customWidth="1"/>
    <col min="12554" max="12559" width="4.7109375" customWidth="1"/>
    <col min="12560" max="12560" width="4.42578125" customWidth="1"/>
    <col min="12561" max="12572" width="4.7109375" customWidth="1"/>
    <col min="12573" max="12573" width="5.5703125" customWidth="1"/>
    <col min="12574" max="12580" width="4.7109375" customWidth="1"/>
    <col min="12581" max="12581" width="8.140625" customWidth="1"/>
    <col min="12582" max="12608" width="4.7109375" customWidth="1"/>
    <col min="12807" max="12807" width="6" customWidth="1"/>
    <col min="12808" max="12808" width="34" customWidth="1"/>
    <col min="12809" max="12809" width="8.28515625" customWidth="1"/>
    <col min="12810" max="12815" width="4.7109375" customWidth="1"/>
    <col min="12816" max="12816" width="4.42578125" customWidth="1"/>
    <col min="12817" max="12828" width="4.7109375" customWidth="1"/>
    <col min="12829" max="12829" width="5.5703125" customWidth="1"/>
    <col min="12830" max="12836" width="4.7109375" customWidth="1"/>
    <col min="12837" max="12837" width="8.140625" customWidth="1"/>
    <col min="12838" max="12864" width="4.7109375" customWidth="1"/>
    <col min="13063" max="13063" width="6" customWidth="1"/>
    <col min="13064" max="13064" width="34" customWidth="1"/>
    <col min="13065" max="13065" width="8.28515625" customWidth="1"/>
    <col min="13066" max="13071" width="4.7109375" customWidth="1"/>
    <col min="13072" max="13072" width="4.42578125" customWidth="1"/>
    <col min="13073" max="13084" width="4.7109375" customWidth="1"/>
    <col min="13085" max="13085" width="5.5703125" customWidth="1"/>
    <col min="13086" max="13092" width="4.7109375" customWidth="1"/>
    <col min="13093" max="13093" width="8.140625" customWidth="1"/>
    <col min="13094" max="13120" width="4.7109375" customWidth="1"/>
    <col min="13319" max="13319" width="6" customWidth="1"/>
    <col min="13320" max="13320" width="34" customWidth="1"/>
    <col min="13321" max="13321" width="8.28515625" customWidth="1"/>
    <col min="13322" max="13327" width="4.7109375" customWidth="1"/>
    <col min="13328" max="13328" width="4.42578125" customWidth="1"/>
    <col min="13329" max="13340" width="4.7109375" customWidth="1"/>
    <col min="13341" max="13341" width="5.5703125" customWidth="1"/>
    <col min="13342" max="13348" width="4.7109375" customWidth="1"/>
    <col min="13349" max="13349" width="8.140625" customWidth="1"/>
    <col min="13350" max="13376" width="4.7109375" customWidth="1"/>
    <col min="13575" max="13575" width="6" customWidth="1"/>
    <col min="13576" max="13576" width="34" customWidth="1"/>
    <col min="13577" max="13577" width="8.28515625" customWidth="1"/>
    <col min="13578" max="13583" width="4.7109375" customWidth="1"/>
    <col min="13584" max="13584" width="4.42578125" customWidth="1"/>
    <col min="13585" max="13596" width="4.7109375" customWidth="1"/>
    <col min="13597" max="13597" width="5.5703125" customWidth="1"/>
    <col min="13598" max="13604" width="4.7109375" customWidth="1"/>
    <col min="13605" max="13605" width="8.140625" customWidth="1"/>
    <col min="13606" max="13632" width="4.7109375" customWidth="1"/>
    <col min="13831" max="13831" width="6" customWidth="1"/>
    <col min="13832" max="13832" width="34" customWidth="1"/>
    <col min="13833" max="13833" width="8.28515625" customWidth="1"/>
    <col min="13834" max="13839" width="4.7109375" customWidth="1"/>
    <col min="13840" max="13840" width="4.42578125" customWidth="1"/>
    <col min="13841" max="13852" width="4.7109375" customWidth="1"/>
    <col min="13853" max="13853" width="5.5703125" customWidth="1"/>
    <col min="13854" max="13860" width="4.7109375" customWidth="1"/>
    <col min="13861" max="13861" width="8.140625" customWidth="1"/>
    <col min="13862" max="13888" width="4.7109375" customWidth="1"/>
    <col min="14087" max="14087" width="6" customWidth="1"/>
    <col min="14088" max="14088" width="34" customWidth="1"/>
    <col min="14089" max="14089" width="8.28515625" customWidth="1"/>
    <col min="14090" max="14095" width="4.7109375" customWidth="1"/>
    <col min="14096" max="14096" width="4.42578125" customWidth="1"/>
    <col min="14097" max="14108" width="4.7109375" customWidth="1"/>
    <col min="14109" max="14109" width="5.5703125" customWidth="1"/>
    <col min="14110" max="14116" width="4.7109375" customWidth="1"/>
    <col min="14117" max="14117" width="8.140625" customWidth="1"/>
    <col min="14118" max="14144" width="4.7109375" customWidth="1"/>
    <col min="14343" max="14343" width="6" customWidth="1"/>
    <col min="14344" max="14344" width="34" customWidth="1"/>
    <col min="14345" max="14345" width="8.28515625" customWidth="1"/>
    <col min="14346" max="14351" width="4.7109375" customWidth="1"/>
    <col min="14352" max="14352" width="4.42578125" customWidth="1"/>
    <col min="14353" max="14364" width="4.7109375" customWidth="1"/>
    <col min="14365" max="14365" width="5.5703125" customWidth="1"/>
    <col min="14366" max="14372" width="4.7109375" customWidth="1"/>
    <col min="14373" max="14373" width="8.140625" customWidth="1"/>
    <col min="14374" max="14400" width="4.7109375" customWidth="1"/>
    <col min="14599" max="14599" width="6" customWidth="1"/>
    <col min="14600" max="14600" width="34" customWidth="1"/>
    <col min="14601" max="14601" width="8.28515625" customWidth="1"/>
    <col min="14602" max="14607" width="4.7109375" customWidth="1"/>
    <col min="14608" max="14608" width="4.42578125" customWidth="1"/>
    <col min="14609" max="14620" width="4.7109375" customWidth="1"/>
    <col min="14621" max="14621" width="5.5703125" customWidth="1"/>
    <col min="14622" max="14628" width="4.7109375" customWidth="1"/>
    <col min="14629" max="14629" width="8.140625" customWidth="1"/>
    <col min="14630" max="14656" width="4.7109375" customWidth="1"/>
    <col min="14855" max="14855" width="6" customWidth="1"/>
    <col min="14856" max="14856" width="34" customWidth="1"/>
    <col min="14857" max="14857" width="8.28515625" customWidth="1"/>
    <col min="14858" max="14863" width="4.7109375" customWidth="1"/>
    <col min="14864" max="14864" width="4.42578125" customWidth="1"/>
    <col min="14865" max="14876" width="4.7109375" customWidth="1"/>
    <col min="14877" max="14877" width="5.5703125" customWidth="1"/>
    <col min="14878" max="14884" width="4.7109375" customWidth="1"/>
    <col min="14885" max="14885" width="8.140625" customWidth="1"/>
    <col min="14886" max="14912" width="4.7109375" customWidth="1"/>
    <col min="15111" max="15111" width="6" customWidth="1"/>
    <col min="15112" max="15112" width="34" customWidth="1"/>
    <col min="15113" max="15113" width="8.28515625" customWidth="1"/>
    <col min="15114" max="15119" width="4.7109375" customWidth="1"/>
    <col min="15120" max="15120" width="4.42578125" customWidth="1"/>
    <col min="15121" max="15132" width="4.7109375" customWidth="1"/>
    <col min="15133" max="15133" width="5.5703125" customWidth="1"/>
    <col min="15134" max="15140" width="4.7109375" customWidth="1"/>
    <col min="15141" max="15141" width="8.140625" customWidth="1"/>
    <col min="15142" max="15168" width="4.7109375" customWidth="1"/>
    <col min="15367" max="15367" width="6" customWidth="1"/>
    <col min="15368" max="15368" width="34" customWidth="1"/>
    <col min="15369" max="15369" width="8.28515625" customWidth="1"/>
    <col min="15370" max="15375" width="4.7109375" customWidth="1"/>
    <col min="15376" max="15376" width="4.42578125" customWidth="1"/>
    <col min="15377" max="15388" width="4.7109375" customWidth="1"/>
    <col min="15389" max="15389" width="5.5703125" customWidth="1"/>
    <col min="15390" max="15396" width="4.7109375" customWidth="1"/>
    <col min="15397" max="15397" width="8.140625" customWidth="1"/>
    <col min="15398" max="15424" width="4.7109375" customWidth="1"/>
    <col min="15623" max="15623" width="6" customWidth="1"/>
    <col min="15624" max="15624" width="34" customWidth="1"/>
    <col min="15625" max="15625" width="8.28515625" customWidth="1"/>
    <col min="15626" max="15631" width="4.7109375" customWidth="1"/>
    <col min="15632" max="15632" width="4.42578125" customWidth="1"/>
    <col min="15633" max="15644" width="4.7109375" customWidth="1"/>
    <col min="15645" max="15645" width="5.5703125" customWidth="1"/>
    <col min="15646" max="15652" width="4.7109375" customWidth="1"/>
    <col min="15653" max="15653" width="8.140625" customWidth="1"/>
    <col min="15654" max="15680" width="4.7109375" customWidth="1"/>
    <col min="15879" max="15879" width="6" customWidth="1"/>
    <col min="15880" max="15880" width="34" customWidth="1"/>
    <col min="15881" max="15881" width="8.28515625" customWidth="1"/>
    <col min="15882" max="15887" width="4.7109375" customWidth="1"/>
    <col min="15888" max="15888" width="4.42578125" customWidth="1"/>
    <col min="15889" max="15900" width="4.7109375" customWidth="1"/>
    <col min="15901" max="15901" width="5.5703125" customWidth="1"/>
    <col min="15902" max="15908" width="4.7109375" customWidth="1"/>
    <col min="15909" max="15909" width="8.140625" customWidth="1"/>
    <col min="15910" max="15936" width="4.7109375" customWidth="1"/>
    <col min="16135" max="16135" width="6" customWidth="1"/>
    <col min="16136" max="16136" width="34" customWidth="1"/>
    <col min="16137" max="16137" width="8.28515625" customWidth="1"/>
    <col min="16138" max="16143" width="4.7109375" customWidth="1"/>
    <col min="16144" max="16144" width="4.42578125" customWidth="1"/>
    <col min="16145" max="16156" width="4.7109375" customWidth="1"/>
    <col min="16157" max="16157" width="5.5703125" customWidth="1"/>
    <col min="16158" max="16164" width="4.7109375" customWidth="1"/>
    <col min="16165" max="16165" width="8.140625" customWidth="1"/>
    <col min="16166" max="16192" width="4.7109375" customWidth="1"/>
  </cols>
  <sheetData>
    <row r="1" spans="1:64" x14ac:dyDescent="0.2">
      <c r="B1" s="98" t="s">
        <v>347</v>
      </c>
      <c r="C1" s="98"/>
    </row>
    <row r="2" spans="1:64" ht="30" customHeight="1" x14ac:dyDescent="0.2">
      <c r="B2" s="546"/>
      <c r="C2" s="1068" t="s">
        <v>823</v>
      </c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  <c r="Q2" s="1068"/>
      <c r="R2" s="1068"/>
      <c r="S2" s="1068"/>
      <c r="T2" s="1068"/>
      <c r="U2" s="1068"/>
      <c r="V2" s="1068"/>
      <c r="W2" s="1068"/>
      <c r="X2" s="1068"/>
      <c r="Y2" s="1068"/>
      <c r="Z2" s="1068"/>
      <c r="AA2" s="1068"/>
      <c r="AB2" s="1068"/>
      <c r="AC2" s="1068"/>
      <c r="AD2" s="1068"/>
      <c r="AE2" s="1068"/>
      <c r="AF2" s="1068"/>
      <c r="AG2" s="1068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</row>
    <row r="3" spans="1:64" ht="13.5" thickBot="1" x14ac:dyDescent="0.25">
      <c r="M3" s="98" t="s">
        <v>348</v>
      </c>
    </row>
    <row r="4" spans="1:64" ht="37.5" customHeight="1" x14ac:dyDescent="0.2">
      <c r="A4" s="1033" t="s">
        <v>271</v>
      </c>
      <c r="B4" s="1066" t="s">
        <v>349</v>
      </c>
      <c r="C4" s="1020" t="s">
        <v>292</v>
      </c>
      <c r="D4" s="1018"/>
      <c r="E4" s="1018"/>
      <c r="F4" s="1018"/>
      <c r="G4" s="1018"/>
      <c r="H4" s="1018"/>
      <c r="I4" s="1018"/>
      <c r="J4" s="1018"/>
      <c r="K4" s="1018"/>
      <c r="L4" s="1018"/>
      <c r="M4" s="1018"/>
      <c r="N4" s="1018"/>
      <c r="O4" s="1018"/>
      <c r="P4" s="1018"/>
      <c r="Q4" s="1018"/>
      <c r="R4" s="1018"/>
      <c r="S4" s="1018"/>
      <c r="T4" s="1018"/>
      <c r="U4" s="1018"/>
      <c r="V4" s="1018"/>
      <c r="W4" s="1018"/>
      <c r="X4" s="1018"/>
      <c r="Y4" s="1018"/>
      <c r="Z4" s="1018"/>
      <c r="AA4" s="1018"/>
      <c r="AB4" s="1018"/>
      <c r="AC4" s="1018"/>
      <c r="AD4" s="1018"/>
      <c r="AE4" s="1018"/>
      <c r="AF4" s="1018"/>
      <c r="AG4" s="1019"/>
      <c r="AH4" s="1020" t="s">
        <v>293</v>
      </c>
      <c r="AI4" s="1018"/>
      <c r="AJ4" s="1018"/>
      <c r="AK4" s="1018"/>
      <c r="AL4" s="1018"/>
      <c r="AM4" s="1018"/>
      <c r="AN4" s="1018"/>
      <c r="AO4" s="1018"/>
      <c r="AP4" s="1018"/>
      <c r="AQ4" s="1018"/>
      <c r="AR4" s="1018"/>
      <c r="AS4" s="1018"/>
      <c r="AT4" s="1018"/>
      <c r="AU4" s="1018"/>
      <c r="AV4" s="1018"/>
      <c r="AW4" s="1018"/>
      <c r="AX4" s="1018"/>
      <c r="AY4" s="1018"/>
      <c r="AZ4" s="1018"/>
      <c r="BA4" s="1018"/>
      <c r="BB4" s="1018"/>
      <c r="BC4" s="1018"/>
      <c r="BD4" s="1018"/>
      <c r="BE4" s="1018"/>
      <c r="BF4" s="1018"/>
      <c r="BG4" s="1018"/>
      <c r="BH4" s="1018"/>
      <c r="BI4" s="1018"/>
      <c r="BJ4" s="1018"/>
      <c r="BK4" s="1018"/>
      <c r="BL4" s="1019"/>
    </row>
    <row r="5" spans="1:64" x14ac:dyDescent="0.2">
      <c r="A5" s="1034"/>
      <c r="B5" s="1067"/>
      <c r="C5" s="1043" t="s">
        <v>294</v>
      </c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4"/>
      <c r="O5" s="1044"/>
      <c r="P5" s="1044"/>
      <c r="Q5" s="1044"/>
      <c r="R5" s="1044"/>
      <c r="S5" s="1044"/>
      <c r="T5" s="1044"/>
      <c r="U5" s="1044"/>
      <c r="V5" s="1044"/>
      <c r="W5" s="1044"/>
      <c r="X5" s="1044"/>
      <c r="Y5" s="1044"/>
      <c r="Z5" s="1044"/>
      <c r="AA5" s="1044"/>
      <c r="AB5" s="1044"/>
      <c r="AC5" s="1044"/>
      <c r="AD5" s="1044"/>
      <c r="AE5" s="1044"/>
      <c r="AF5" s="1044"/>
      <c r="AG5" s="1045"/>
      <c r="AH5" s="1043" t="s">
        <v>294</v>
      </c>
      <c r="AI5" s="1044"/>
      <c r="AJ5" s="1044"/>
      <c r="AK5" s="1044"/>
      <c r="AL5" s="1044"/>
      <c r="AM5" s="1044"/>
      <c r="AN5" s="1044"/>
      <c r="AO5" s="1044"/>
      <c r="AP5" s="1044"/>
      <c r="AQ5" s="1044"/>
      <c r="AR5" s="1044"/>
      <c r="AS5" s="1044"/>
      <c r="AT5" s="1044"/>
      <c r="AU5" s="1044"/>
      <c r="AV5" s="1044"/>
      <c r="AW5" s="1044"/>
      <c r="AX5" s="1044"/>
      <c r="AY5" s="1044"/>
      <c r="AZ5" s="1044"/>
      <c r="BA5" s="1044"/>
      <c r="BB5" s="1044"/>
      <c r="BC5" s="1044"/>
      <c r="BD5" s="1044"/>
      <c r="BE5" s="1044"/>
      <c r="BF5" s="1044"/>
      <c r="BG5" s="1044"/>
      <c r="BH5" s="1044"/>
      <c r="BI5" s="1044"/>
      <c r="BJ5" s="1044"/>
      <c r="BK5" s="1044"/>
      <c r="BL5" s="1045"/>
    </row>
    <row r="6" spans="1:64" s="168" customFormat="1" ht="24" customHeight="1" x14ac:dyDescent="0.2">
      <c r="A6" s="1069"/>
      <c r="B6" s="1067"/>
      <c r="C6" s="173" t="s">
        <v>295</v>
      </c>
      <c r="D6" s="545" t="s">
        <v>705</v>
      </c>
      <c r="E6" s="544" t="s">
        <v>757</v>
      </c>
      <c r="F6" s="174" t="s">
        <v>758</v>
      </c>
      <c r="G6" s="174" t="s">
        <v>759</v>
      </c>
      <c r="H6" s="174" t="s">
        <v>760</v>
      </c>
      <c r="I6" s="174" t="s">
        <v>761</v>
      </c>
      <c r="J6" s="174" t="s">
        <v>762</v>
      </c>
      <c r="K6" s="174" t="s">
        <v>763</v>
      </c>
      <c r="L6" s="174" t="s">
        <v>764</v>
      </c>
      <c r="M6" s="174" t="s">
        <v>765</v>
      </c>
      <c r="N6" s="174" t="s">
        <v>766</v>
      </c>
      <c r="O6" s="174" t="s">
        <v>767</v>
      </c>
      <c r="P6" s="174" t="s">
        <v>768</v>
      </c>
      <c r="Q6" s="174" t="s">
        <v>769</v>
      </c>
      <c r="R6" s="174" t="s">
        <v>770</v>
      </c>
      <c r="S6" s="174" t="s">
        <v>771</v>
      </c>
      <c r="T6" s="174" t="s">
        <v>772</v>
      </c>
      <c r="U6" s="174" t="s">
        <v>773</v>
      </c>
      <c r="V6" s="174" t="s">
        <v>774</v>
      </c>
      <c r="W6" s="174" t="s">
        <v>775</v>
      </c>
      <c r="X6" s="174" t="s">
        <v>776</v>
      </c>
      <c r="Y6" s="174" t="s">
        <v>777</v>
      </c>
      <c r="Z6" s="174" t="s">
        <v>778</v>
      </c>
      <c r="AA6" s="174" t="s">
        <v>779</v>
      </c>
      <c r="AB6" s="174" t="s">
        <v>780</v>
      </c>
      <c r="AC6" s="174" t="s">
        <v>781</v>
      </c>
      <c r="AD6" s="176" t="s">
        <v>782</v>
      </c>
      <c r="AE6" s="176" t="s">
        <v>783</v>
      </c>
      <c r="AF6" s="176" t="s">
        <v>784</v>
      </c>
      <c r="AG6" s="177" t="s">
        <v>785</v>
      </c>
      <c r="AH6" s="183" t="s">
        <v>295</v>
      </c>
      <c r="AI6" s="545" t="s">
        <v>705</v>
      </c>
      <c r="AJ6" s="544" t="s">
        <v>757</v>
      </c>
      <c r="AK6" s="174" t="s">
        <v>758</v>
      </c>
      <c r="AL6" s="174" t="s">
        <v>759</v>
      </c>
      <c r="AM6" s="174" t="s">
        <v>760</v>
      </c>
      <c r="AN6" s="174" t="s">
        <v>761</v>
      </c>
      <c r="AO6" s="174" t="s">
        <v>762</v>
      </c>
      <c r="AP6" s="174" t="s">
        <v>763</v>
      </c>
      <c r="AQ6" s="174" t="s">
        <v>764</v>
      </c>
      <c r="AR6" s="174" t="s">
        <v>765</v>
      </c>
      <c r="AS6" s="174" t="s">
        <v>766</v>
      </c>
      <c r="AT6" s="174" t="s">
        <v>767</v>
      </c>
      <c r="AU6" s="174" t="s">
        <v>768</v>
      </c>
      <c r="AV6" s="174" t="s">
        <v>769</v>
      </c>
      <c r="AW6" s="174" t="s">
        <v>770</v>
      </c>
      <c r="AX6" s="174" t="s">
        <v>771</v>
      </c>
      <c r="AY6" s="174" t="s">
        <v>772</v>
      </c>
      <c r="AZ6" s="174" t="s">
        <v>773</v>
      </c>
      <c r="BA6" s="174" t="s">
        <v>774</v>
      </c>
      <c r="BB6" s="174" t="s">
        <v>775</v>
      </c>
      <c r="BC6" s="174" t="s">
        <v>776</v>
      </c>
      <c r="BD6" s="174" t="s">
        <v>777</v>
      </c>
      <c r="BE6" s="174" t="s">
        <v>778</v>
      </c>
      <c r="BF6" s="174" t="s">
        <v>779</v>
      </c>
      <c r="BG6" s="174" t="s">
        <v>780</v>
      </c>
      <c r="BH6" s="174" t="s">
        <v>781</v>
      </c>
      <c r="BI6" s="176" t="s">
        <v>782</v>
      </c>
      <c r="BJ6" s="176" t="s">
        <v>783</v>
      </c>
      <c r="BK6" s="176" t="s">
        <v>784</v>
      </c>
      <c r="BL6" s="177" t="s">
        <v>785</v>
      </c>
    </row>
    <row r="7" spans="1:64" x14ac:dyDescent="0.2">
      <c r="A7" s="184"/>
      <c r="B7" s="185" t="s">
        <v>295</v>
      </c>
      <c r="C7" s="179">
        <f>D7+E7+F7+G7+H7+I7+J7+K7+L7+M7+N7+O7+P7+Q7+R7+S7+T7+U7+V7+W7+X7+Y7+Z7+AA7+AB7+AC7+AG7+AD7+AE7+AF7</f>
        <v>10</v>
      </c>
      <c r="D7" s="112">
        <f>SUM(D8:D48)</f>
        <v>4</v>
      </c>
      <c r="E7" s="112">
        <f t="shared" ref="E7:AG7" si="0">SUM(E8:E48)</f>
        <v>3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2">
        <f t="shared" si="0"/>
        <v>0</v>
      </c>
      <c r="J7" s="112">
        <f t="shared" si="0"/>
        <v>0</v>
      </c>
      <c r="K7" s="112">
        <f t="shared" si="0"/>
        <v>0</v>
      </c>
      <c r="L7" s="112">
        <f t="shared" si="0"/>
        <v>0</v>
      </c>
      <c r="M7" s="112">
        <f t="shared" si="0"/>
        <v>0</v>
      </c>
      <c r="N7" s="112">
        <f t="shared" si="0"/>
        <v>0</v>
      </c>
      <c r="O7" s="112">
        <f t="shared" si="0"/>
        <v>2</v>
      </c>
      <c r="P7" s="112">
        <f t="shared" si="0"/>
        <v>0</v>
      </c>
      <c r="Q7" s="112">
        <f t="shared" si="0"/>
        <v>0</v>
      </c>
      <c r="R7" s="112">
        <f t="shared" si="0"/>
        <v>0</v>
      </c>
      <c r="S7" s="112">
        <f t="shared" si="0"/>
        <v>0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1</v>
      </c>
      <c r="X7" s="112">
        <f t="shared" si="0"/>
        <v>0</v>
      </c>
      <c r="Y7" s="112">
        <f t="shared" si="0"/>
        <v>0</v>
      </c>
      <c r="Z7" s="112">
        <f t="shared" si="0"/>
        <v>0</v>
      </c>
      <c r="AA7" s="112">
        <f t="shared" si="0"/>
        <v>0</v>
      </c>
      <c r="AB7" s="112">
        <f t="shared" si="0"/>
        <v>0</v>
      </c>
      <c r="AC7" s="112">
        <f t="shared" si="0"/>
        <v>0</v>
      </c>
      <c r="AD7" s="112">
        <f t="shared" si="0"/>
        <v>0</v>
      </c>
      <c r="AE7" s="112">
        <f t="shared" si="0"/>
        <v>0</v>
      </c>
      <c r="AF7" s="112">
        <f t="shared" si="0"/>
        <v>0</v>
      </c>
      <c r="AG7" s="113">
        <f t="shared" si="0"/>
        <v>0</v>
      </c>
      <c r="AH7" s="179">
        <f>AI7+AJ7+AK7+AL7+AM7+AN7+AO7+AP7+AQ7+AR7+AS7+AT7+AU7+AV7+AW7+AX7+AY7+AZ7+BA7+BB7+BC7+BD7+BE7+BF7+BG7+BH7+BL7+BI7+BJ7+BK7</f>
        <v>26</v>
      </c>
      <c r="AI7" s="112">
        <f t="shared" ref="AI7:BL7" si="1">SUM(AI8:AI48)</f>
        <v>20</v>
      </c>
      <c r="AJ7" s="112">
        <f t="shared" si="1"/>
        <v>1</v>
      </c>
      <c r="AK7" s="112">
        <f t="shared" si="1"/>
        <v>5</v>
      </c>
      <c r="AL7" s="112">
        <f t="shared" si="1"/>
        <v>0</v>
      </c>
      <c r="AM7" s="112">
        <f t="shared" si="1"/>
        <v>0</v>
      </c>
      <c r="AN7" s="112">
        <f t="shared" si="1"/>
        <v>0</v>
      </c>
      <c r="AO7" s="112">
        <f t="shared" si="1"/>
        <v>0</v>
      </c>
      <c r="AP7" s="112">
        <f t="shared" si="1"/>
        <v>0</v>
      </c>
      <c r="AQ7" s="112">
        <f t="shared" si="1"/>
        <v>0</v>
      </c>
      <c r="AR7" s="112">
        <f t="shared" si="1"/>
        <v>0</v>
      </c>
      <c r="AS7" s="112">
        <f t="shared" si="1"/>
        <v>0</v>
      </c>
      <c r="AT7" s="112">
        <f t="shared" si="1"/>
        <v>0</v>
      </c>
      <c r="AU7" s="112">
        <f t="shared" si="1"/>
        <v>0</v>
      </c>
      <c r="AV7" s="112">
        <f t="shared" si="1"/>
        <v>0</v>
      </c>
      <c r="AW7" s="112">
        <f t="shared" si="1"/>
        <v>0</v>
      </c>
      <c r="AX7" s="112">
        <f t="shared" si="1"/>
        <v>0</v>
      </c>
      <c r="AY7" s="112">
        <f t="shared" si="1"/>
        <v>0</v>
      </c>
      <c r="AZ7" s="112">
        <f t="shared" si="1"/>
        <v>0</v>
      </c>
      <c r="BA7" s="112">
        <f t="shared" si="1"/>
        <v>0</v>
      </c>
      <c r="BB7" s="112">
        <f t="shared" si="1"/>
        <v>0</v>
      </c>
      <c r="BC7" s="112">
        <f t="shared" si="1"/>
        <v>0</v>
      </c>
      <c r="BD7" s="112">
        <f t="shared" si="1"/>
        <v>0</v>
      </c>
      <c r="BE7" s="112">
        <f t="shared" si="1"/>
        <v>0</v>
      </c>
      <c r="BF7" s="112">
        <f t="shared" si="1"/>
        <v>0</v>
      </c>
      <c r="BG7" s="112">
        <f t="shared" si="1"/>
        <v>0</v>
      </c>
      <c r="BH7" s="112">
        <f t="shared" si="1"/>
        <v>0</v>
      </c>
      <c r="BI7" s="112">
        <f t="shared" si="1"/>
        <v>0</v>
      </c>
      <c r="BJ7" s="112">
        <f t="shared" si="1"/>
        <v>0</v>
      </c>
      <c r="BK7" s="112">
        <f t="shared" si="1"/>
        <v>0</v>
      </c>
      <c r="BL7" s="113">
        <f t="shared" si="1"/>
        <v>0</v>
      </c>
    </row>
    <row r="8" spans="1:64" x14ac:dyDescent="0.2">
      <c r="A8" s="106">
        <v>1</v>
      </c>
      <c r="B8" s="108" t="s">
        <v>802</v>
      </c>
      <c r="C8" s="179" t="s">
        <v>812</v>
      </c>
      <c r="D8" s="29"/>
      <c r="E8" s="29">
        <v>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180"/>
      <c r="AE8" s="180"/>
      <c r="AF8" s="180"/>
      <c r="AG8" s="108"/>
      <c r="AH8" s="179">
        <f>AI8+AJ8+AK8+AL8+AM8+AN8+AO8+AP8+AQ8+AR8+AS8+AT8+AU8+AV8+AW8+AX8+AY8+AZ8+BA8+BB8+BC8+BD8+BE8+BF8+BG8+BH8+BL8+BI8+BJ8+BK8</f>
        <v>1</v>
      </c>
      <c r="AI8" s="29">
        <v>1</v>
      </c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180"/>
      <c r="BJ8" s="180"/>
      <c r="BK8" s="180"/>
      <c r="BL8" s="108"/>
    </row>
    <row r="9" spans="1:64" x14ac:dyDescent="0.2">
      <c r="A9" s="106">
        <v>2</v>
      </c>
      <c r="B9" s="108" t="s">
        <v>803</v>
      </c>
      <c r="C9" s="179" t="s">
        <v>813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180"/>
      <c r="AE9" s="180"/>
      <c r="AF9" s="180"/>
      <c r="AG9" s="108"/>
      <c r="AH9" s="179">
        <f t="shared" ref="AH9:AH48" si="2">AI9+AJ9+AK9+AL9+AM9+AN9+AO9+AP9+AQ9+AR9+AS9+AT9+AU9+AV9+AW9+AX9+AY9+AZ9+BA9+BB9+BC9+BD9+BE9+BF9+BG9+BH9+BL9+BI9+BJ9+BK9</f>
        <v>0</v>
      </c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180"/>
      <c r="BJ9" s="180"/>
      <c r="BK9" s="180"/>
      <c r="BL9" s="108"/>
    </row>
    <row r="10" spans="1:64" x14ac:dyDescent="0.2">
      <c r="A10" s="106">
        <v>3</v>
      </c>
      <c r="B10" s="108" t="s">
        <v>804</v>
      </c>
      <c r="C10" s="179" t="s">
        <v>814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>
        <v>1</v>
      </c>
      <c r="X10" s="29"/>
      <c r="Y10" s="29"/>
      <c r="Z10" s="29"/>
      <c r="AA10" s="29"/>
      <c r="AB10" s="29"/>
      <c r="AC10" s="29"/>
      <c r="AD10" s="180"/>
      <c r="AE10" s="180"/>
      <c r="AF10" s="180"/>
      <c r="AG10" s="108"/>
      <c r="AH10" s="179">
        <f t="shared" si="2"/>
        <v>8</v>
      </c>
      <c r="AI10" s="29">
        <v>7</v>
      </c>
      <c r="AJ10" s="29"/>
      <c r="AK10" s="29">
        <v>1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180"/>
      <c r="BJ10" s="180"/>
      <c r="BK10" s="180"/>
      <c r="BL10" s="108"/>
    </row>
    <row r="11" spans="1:64" x14ac:dyDescent="0.2">
      <c r="A11" s="106">
        <v>4</v>
      </c>
      <c r="B11" s="108" t="s">
        <v>805</v>
      </c>
      <c r="C11" s="179" t="s">
        <v>815</v>
      </c>
      <c r="D11" s="29">
        <v>2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180"/>
      <c r="AE11" s="180"/>
      <c r="AF11" s="180"/>
      <c r="AG11" s="108"/>
      <c r="AH11" s="179">
        <f t="shared" si="2"/>
        <v>5</v>
      </c>
      <c r="AI11" s="29">
        <v>1</v>
      </c>
      <c r="AJ11" s="29">
        <v>1</v>
      </c>
      <c r="AK11" s="29">
        <v>3</v>
      </c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180"/>
      <c r="BJ11" s="180"/>
      <c r="BK11" s="180"/>
      <c r="BL11" s="108"/>
    </row>
    <row r="12" spans="1:64" x14ac:dyDescent="0.2">
      <c r="A12" s="106">
        <v>5</v>
      </c>
      <c r="B12" s="108" t="s">
        <v>806</v>
      </c>
      <c r="C12" s="179" t="s">
        <v>816</v>
      </c>
      <c r="D12" s="29">
        <v>2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>
        <v>2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80"/>
      <c r="AE12" s="180"/>
      <c r="AF12" s="180"/>
      <c r="AG12" s="108"/>
      <c r="AH12" s="179">
        <f t="shared" si="2"/>
        <v>1</v>
      </c>
      <c r="AI12" s="29">
        <v>1</v>
      </c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180"/>
      <c r="BJ12" s="180"/>
      <c r="BK12" s="180"/>
      <c r="BL12" s="108"/>
    </row>
    <row r="13" spans="1:64" x14ac:dyDescent="0.2">
      <c r="A13" s="106">
        <v>6</v>
      </c>
      <c r="B13" s="108" t="s">
        <v>807</v>
      </c>
      <c r="C13" s="179" t="s">
        <v>817</v>
      </c>
      <c r="D13" s="29"/>
      <c r="E13" s="29">
        <v>1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180"/>
      <c r="AE13" s="180"/>
      <c r="AF13" s="180"/>
      <c r="AG13" s="108"/>
      <c r="AH13" s="179">
        <f t="shared" si="2"/>
        <v>9</v>
      </c>
      <c r="AI13" s="29">
        <v>8</v>
      </c>
      <c r="AJ13" s="29"/>
      <c r="AK13" s="29">
        <v>1</v>
      </c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180"/>
      <c r="BJ13" s="180"/>
      <c r="BK13" s="180"/>
      <c r="BL13" s="108"/>
    </row>
    <row r="14" spans="1:64" x14ac:dyDescent="0.2">
      <c r="A14" s="106">
        <v>7</v>
      </c>
      <c r="B14" s="108" t="s">
        <v>808</v>
      </c>
      <c r="C14" s="179" t="s">
        <v>818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180"/>
      <c r="AE14" s="180"/>
      <c r="AF14" s="180"/>
      <c r="AG14" s="108"/>
      <c r="AH14" s="179">
        <f t="shared" si="2"/>
        <v>0</v>
      </c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180"/>
      <c r="BJ14" s="180"/>
      <c r="BK14" s="180"/>
      <c r="BL14" s="108"/>
    </row>
    <row r="15" spans="1:64" x14ac:dyDescent="0.2">
      <c r="A15" s="106">
        <v>8</v>
      </c>
      <c r="B15" s="108" t="s">
        <v>809</v>
      </c>
      <c r="C15" s="179" t="s">
        <v>819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80"/>
      <c r="AE15" s="180"/>
      <c r="AF15" s="180"/>
      <c r="AG15" s="108"/>
      <c r="AH15" s="179">
        <f t="shared" si="2"/>
        <v>0</v>
      </c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180"/>
      <c r="BJ15" s="180"/>
      <c r="BK15" s="180"/>
      <c r="BL15" s="108"/>
    </row>
    <row r="16" spans="1:64" x14ac:dyDescent="0.2">
      <c r="A16" s="106">
        <v>9</v>
      </c>
      <c r="B16" s="108" t="s">
        <v>810</v>
      </c>
      <c r="C16" s="179" t="s">
        <v>820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180"/>
      <c r="AE16" s="180"/>
      <c r="AF16" s="180"/>
      <c r="AG16" s="108"/>
      <c r="AH16" s="179">
        <f t="shared" si="2"/>
        <v>2</v>
      </c>
      <c r="AI16" s="29">
        <v>2</v>
      </c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180"/>
      <c r="BJ16" s="180"/>
      <c r="BK16" s="180"/>
      <c r="BL16" s="108"/>
    </row>
    <row r="17" spans="1:64" x14ac:dyDescent="0.2">
      <c r="A17" s="106">
        <v>10</v>
      </c>
      <c r="B17" s="108" t="s">
        <v>811</v>
      </c>
      <c r="C17" s="179" t="s">
        <v>821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80"/>
      <c r="AE17" s="180"/>
      <c r="AF17" s="180"/>
      <c r="AG17" s="108"/>
      <c r="AH17" s="179">
        <f t="shared" si="2"/>
        <v>0</v>
      </c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180"/>
      <c r="BJ17" s="180"/>
      <c r="BK17" s="180"/>
      <c r="BL17" s="108"/>
    </row>
    <row r="18" spans="1:64" x14ac:dyDescent="0.2">
      <c r="A18" s="106"/>
      <c r="B18" s="108"/>
      <c r="C18" s="179">
        <f t="shared" ref="C18:C48" si="3">D18+E18+F18+G18+H18+I18+J18+K18+L18+M18+N18+O18+P18+Q18+R18+S18+T18+U18+V18+W18+X18+Y18+Z18+AA18+AB18+AC18+AG18+AD18+AE18+AF18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180"/>
      <c r="AE18" s="180"/>
      <c r="AF18" s="180"/>
      <c r="AG18" s="108"/>
      <c r="AH18" s="179">
        <f t="shared" si="2"/>
        <v>0</v>
      </c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180"/>
      <c r="BJ18" s="180"/>
      <c r="BK18" s="180"/>
      <c r="BL18" s="108"/>
    </row>
    <row r="19" spans="1:64" x14ac:dyDescent="0.2">
      <c r="A19" s="106"/>
      <c r="B19" s="108"/>
      <c r="C19" s="179">
        <f t="shared" si="3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180"/>
      <c r="AE19" s="180"/>
      <c r="AF19" s="180"/>
      <c r="AG19" s="108"/>
      <c r="AH19" s="179">
        <f t="shared" si="2"/>
        <v>0</v>
      </c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180"/>
      <c r="BJ19" s="180"/>
      <c r="BK19" s="180"/>
      <c r="BL19" s="108"/>
    </row>
    <row r="20" spans="1:64" x14ac:dyDescent="0.2">
      <c r="A20" s="106"/>
      <c r="B20" s="108"/>
      <c r="C20" s="179">
        <f t="shared" si="3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180"/>
      <c r="AE20" s="180"/>
      <c r="AF20" s="180"/>
      <c r="AG20" s="108"/>
      <c r="AH20" s="179">
        <f t="shared" si="2"/>
        <v>0</v>
      </c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180"/>
      <c r="BJ20" s="180"/>
      <c r="BK20" s="180"/>
      <c r="BL20" s="108"/>
    </row>
    <row r="21" spans="1:64" x14ac:dyDescent="0.2">
      <c r="A21" s="106"/>
      <c r="B21" s="108"/>
      <c r="C21" s="179">
        <f t="shared" si="3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180"/>
      <c r="AE21" s="180"/>
      <c r="AF21" s="180"/>
      <c r="AG21" s="108"/>
      <c r="AH21" s="179">
        <f t="shared" si="2"/>
        <v>0</v>
      </c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180"/>
      <c r="BJ21" s="180"/>
      <c r="BK21" s="180"/>
      <c r="BL21" s="108"/>
    </row>
    <row r="22" spans="1:64" x14ac:dyDescent="0.2">
      <c r="A22" s="106"/>
      <c r="B22" s="108"/>
      <c r="C22" s="179">
        <f t="shared" si="3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180"/>
      <c r="AE22" s="180"/>
      <c r="AF22" s="180"/>
      <c r="AG22" s="108"/>
      <c r="AH22" s="179">
        <f t="shared" si="2"/>
        <v>0</v>
      </c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180"/>
      <c r="BJ22" s="180"/>
      <c r="BK22" s="180"/>
      <c r="BL22" s="108"/>
    </row>
    <row r="23" spans="1:64" x14ac:dyDescent="0.2">
      <c r="A23" s="106"/>
      <c r="B23" s="108"/>
      <c r="C23" s="179">
        <f t="shared" si="3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180"/>
      <c r="AE23" s="180"/>
      <c r="AF23" s="180"/>
      <c r="AG23" s="108"/>
      <c r="AH23" s="179">
        <f t="shared" si="2"/>
        <v>0</v>
      </c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180"/>
      <c r="BJ23" s="180"/>
      <c r="BK23" s="180"/>
      <c r="BL23" s="108"/>
    </row>
    <row r="24" spans="1:64" x14ac:dyDescent="0.2">
      <c r="A24" s="106"/>
      <c r="B24" s="108"/>
      <c r="C24" s="179">
        <f t="shared" si="3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180"/>
      <c r="AE24" s="180"/>
      <c r="AF24" s="180"/>
      <c r="AG24" s="108"/>
      <c r="AH24" s="179">
        <f t="shared" si="2"/>
        <v>0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180"/>
      <c r="BJ24" s="180"/>
      <c r="BK24" s="180"/>
      <c r="BL24" s="108"/>
    </row>
    <row r="25" spans="1:64" x14ac:dyDescent="0.2">
      <c r="A25" s="106"/>
      <c r="B25" s="108"/>
      <c r="C25" s="179">
        <f t="shared" si="3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180"/>
      <c r="AE25" s="180"/>
      <c r="AF25" s="180"/>
      <c r="AG25" s="108"/>
      <c r="AH25" s="179">
        <f t="shared" si="2"/>
        <v>0</v>
      </c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180"/>
      <c r="BJ25" s="180"/>
      <c r="BK25" s="180"/>
      <c r="BL25" s="108"/>
    </row>
    <row r="26" spans="1:64" x14ac:dyDescent="0.2">
      <c r="A26" s="106"/>
      <c r="B26" s="108"/>
      <c r="C26" s="179">
        <f t="shared" si="3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180"/>
      <c r="AE26" s="180"/>
      <c r="AF26" s="180"/>
      <c r="AG26" s="108"/>
      <c r="AH26" s="179">
        <f t="shared" si="2"/>
        <v>0</v>
      </c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180"/>
      <c r="BJ26" s="180"/>
      <c r="BK26" s="180"/>
      <c r="BL26" s="108"/>
    </row>
    <row r="27" spans="1:64" x14ac:dyDescent="0.2">
      <c r="A27" s="106"/>
      <c r="B27" s="108"/>
      <c r="C27" s="179">
        <f t="shared" si="3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180"/>
      <c r="AE27" s="180"/>
      <c r="AF27" s="180"/>
      <c r="AG27" s="108"/>
      <c r="AH27" s="179">
        <f t="shared" si="2"/>
        <v>0</v>
      </c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180"/>
      <c r="BJ27" s="180"/>
      <c r="BK27" s="180"/>
      <c r="BL27" s="108"/>
    </row>
    <row r="28" spans="1:64" x14ac:dyDescent="0.2">
      <c r="A28" s="106"/>
      <c r="B28" s="108"/>
      <c r="C28" s="179">
        <f t="shared" si="3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180"/>
      <c r="AE28" s="180"/>
      <c r="AF28" s="180"/>
      <c r="AG28" s="108"/>
      <c r="AH28" s="179">
        <f t="shared" si="2"/>
        <v>0</v>
      </c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180"/>
      <c r="BJ28" s="180"/>
      <c r="BK28" s="180"/>
      <c r="BL28" s="108"/>
    </row>
    <row r="29" spans="1:64" x14ac:dyDescent="0.2">
      <c r="A29" s="106"/>
      <c r="B29" s="108"/>
      <c r="C29" s="179">
        <f t="shared" si="3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180"/>
      <c r="AE29" s="180"/>
      <c r="AF29" s="180"/>
      <c r="AG29" s="108"/>
      <c r="AH29" s="179">
        <f t="shared" si="2"/>
        <v>0</v>
      </c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180"/>
      <c r="BJ29" s="180"/>
      <c r="BK29" s="180"/>
      <c r="BL29" s="108"/>
    </row>
    <row r="30" spans="1:64" x14ac:dyDescent="0.2">
      <c r="A30" s="106"/>
      <c r="B30" s="108"/>
      <c r="C30" s="179">
        <f t="shared" si="3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180"/>
      <c r="AE30" s="180"/>
      <c r="AF30" s="180"/>
      <c r="AG30" s="108"/>
      <c r="AH30" s="179">
        <f t="shared" si="2"/>
        <v>0</v>
      </c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180"/>
      <c r="BJ30" s="180"/>
      <c r="BK30" s="180"/>
      <c r="BL30" s="108"/>
    </row>
    <row r="31" spans="1:64" x14ac:dyDescent="0.2">
      <c r="A31" s="106"/>
      <c r="B31" s="108"/>
      <c r="C31" s="179">
        <f t="shared" si="3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180"/>
      <c r="AE31" s="180"/>
      <c r="AF31" s="180"/>
      <c r="AG31" s="108"/>
      <c r="AH31" s="179">
        <f t="shared" si="2"/>
        <v>0</v>
      </c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180"/>
      <c r="BJ31" s="180"/>
      <c r="BK31" s="180"/>
      <c r="BL31" s="108"/>
    </row>
    <row r="32" spans="1:64" x14ac:dyDescent="0.2">
      <c r="A32" s="106"/>
      <c r="B32" s="108"/>
      <c r="C32" s="179">
        <f t="shared" si="3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180"/>
      <c r="AE32" s="180"/>
      <c r="AF32" s="180"/>
      <c r="AG32" s="108"/>
      <c r="AH32" s="179">
        <f t="shared" si="2"/>
        <v>0</v>
      </c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180"/>
      <c r="BJ32" s="180"/>
      <c r="BK32" s="180"/>
      <c r="BL32" s="108"/>
    </row>
    <row r="33" spans="1:64" x14ac:dyDescent="0.2">
      <c r="A33" s="106"/>
      <c r="B33" s="108"/>
      <c r="C33" s="179">
        <f t="shared" si="3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180"/>
      <c r="AE33" s="180"/>
      <c r="AF33" s="180"/>
      <c r="AG33" s="108"/>
      <c r="AH33" s="179">
        <f t="shared" si="2"/>
        <v>0</v>
      </c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180"/>
      <c r="BJ33" s="180"/>
      <c r="BK33" s="180"/>
      <c r="BL33" s="108"/>
    </row>
    <row r="34" spans="1:64" x14ac:dyDescent="0.2">
      <c r="A34" s="106"/>
      <c r="B34" s="108"/>
      <c r="C34" s="179">
        <f t="shared" si="3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180"/>
      <c r="AE34" s="180"/>
      <c r="AF34" s="180"/>
      <c r="AG34" s="108"/>
      <c r="AH34" s="179">
        <f t="shared" si="2"/>
        <v>0</v>
      </c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180"/>
      <c r="BJ34" s="180"/>
      <c r="BK34" s="180"/>
      <c r="BL34" s="108"/>
    </row>
    <row r="35" spans="1:64" x14ac:dyDescent="0.2">
      <c r="A35" s="106"/>
      <c r="B35" s="108"/>
      <c r="C35" s="179">
        <f t="shared" si="3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180"/>
      <c r="AE35" s="180"/>
      <c r="AF35" s="180"/>
      <c r="AG35" s="108"/>
      <c r="AH35" s="179">
        <f t="shared" si="2"/>
        <v>0</v>
      </c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180"/>
      <c r="BJ35" s="180"/>
      <c r="BK35" s="180"/>
      <c r="BL35" s="108"/>
    </row>
    <row r="36" spans="1:64" x14ac:dyDescent="0.2">
      <c r="A36" s="106"/>
      <c r="B36" s="108"/>
      <c r="C36" s="179">
        <f t="shared" si="3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180"/>
      <c r="AE36" s="180"/>
      <c r="AF36" s="180"/>
      <c r="AG36" s="108"/>
      <c r="AH36" s="179">
        <f t="shared" si="2"/>
        <v>0</v>
      </c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180"/>
      <c r="BJ36" s="180"/>
      <c r="BK36" s="180"/>
      <c r="BL36" s="108"/>
    </row>
    <row r="37" spans="1:64" x14ac:dyDescent="0.2">
      <c r="A37" s="106"/>
      <c r="B37" s="108"/>
      <c r="C37" s="179">
        <f t="shared" si="3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180"/>
      <c r="AE37" s="180"/>
      <c r="AF37" s="180"/>
      <c r="AG37" s="108"/>
      <c r="AH37" s="179">
        <f t="shared" si="2"/>
        <v>0</v>
      </c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180"/>
      <c r="BJ37" s="180"/>
      <c r="BK37" s="180"/>
      <c r="BL37" s="108"/>
    </row>
    <row r="38" spans="1:64" x14ac:dyDescent="0.2">
      <c r="A38" s="106"/>
      <c r="B38" s="108"/>
      <c r="C38" s="179">
        <f t="shared" si="3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180"/>
      <c r="AE38" s="180"/>
      <c r="AF38" s="180"/>
      <c r="AG38" s="108"/>
      <c r="AH38" s="179">
        <f t="shared" si="2"/>
        <v>0</v>
      </c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180"/>
      <c r="BJ38" s="180"/>
      <c r="BK38" s="180"/>
      <c r="BL38" s="108"/>
    </row>
    <row r="39" spans="1:64" x14ac:dyDescent="0.2">
      <c r="A39" s="106"/>
      <c r="B39" s="108"/>
      <c r="C39" s="179">
        <f t="shared" si="3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180"/>
      <c r="AE39" s="180"/>
      <c r="AF39" s="180"/>
      <c r="AG39" s="108"/>
      <c r="AH39" s="179">
        <f t="shared" si="2"/>
        <v>0</v>
      </c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180"/>
      <c r="BJ39" s="180"/>
      <c r="BK39" s="180"/>
      <c r="BL39" s="108"/>
    </row>
    <row r="40" spans="1:64" x14ac:dyDescent="0.2">
      <c r="A40" s="106"/>
      <c r="B40" s="108"/>
      <c r="C40" s="179">
        <f t="shared" si="3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180"/>
      <c r="AE40" s="180"/>
      <c r="AF40" s="180"/>
      <c r="AG40" s="108"/>
      <c r="AH40" s="179">
        <f t="shared" si="2"/>
        <v>0</v>
      </c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180"/>
      <c r="BJ40" s="180"/>
      <c r="BK40" s="180"/>
      <c r="BL40" s="108"/>
    </row>
    <row r="41" spans="1:64" x14ac:dyDescent="0.2">
      <c r="A41" s="106"/>
      <c r="B41" s="108"/>
      <c r="C41" s="179">
        <f t="shared" si="3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180"/>
      <c r="AE41" s="180"/>
      <c r="AF41" s="180"/>
      <c r="AG41" s="108"/>
      <c r="AH41" s="179">
        <f t="shared" si="2"/>
        <v>0</v>
      </c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180"/>
      <c r="BJ41" s="180"/>
      <c r="BK41" s="180"/>
      <c r="BL41" s="108"/>
    </row>
    <row r="42" spans="1:64" x14ac:dyDescent="0.2">
      <c r="A42" s="106"/>
      <c r="B42" s="108"/>
      <c r="C42" s="179">
        <f t="shared" si="3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180"/>
      <c r="AE42" s="180"/>
      <c r="AF42" s="180"/>
      <c r="AG42" s="108"/>
      <c r="AH42" s="179">
        <f t="shared" si="2"/>
        <v>0</v>
      </c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180"/>
      <c r="BJ42" s="180"/>
      <c r="BK42" s="180"/>
      <c r="BL42" s="108"/>
    </row>
    <row r="43" spans="1:64" x14ac:dyDescent="0.2">
      <c r="A43" s="106"/>
      <c r="B43" s="108"/>
      <c r="C43" s="179">
        <f t="shared" si="3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180"/>
      <c r="AE43" s="180"/>
      <c r="AF43" s="180"/>
      <c r="AG43" s="108"/>
      <c r="AH43" s="179">
        <f t="shared" si="2"/>
        <v>0</v>
      </c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180"/>
      <c r="BJ43" s="180"/>
      <c r="BK43" s="180"/>
      <c r="BL43" s="108"/>
    </row>
    <row r="44" spans="1:64" x14ac:dyDescent="0.2">
      <c r="A44" s="106"/>
      <c r="B44" s="108"/>
      <c r="C44" s="179">
        <f t="shared" si="3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180"/>
      <c r="AE44" s="180"/>
      <c r="AF44" s="180"/>
      <c r="AG44" s="108"/>
      <c r="AH44" s="179">
        <f t="shared" si="2"/>
        <v>0</v>
      </c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180"/>
      <c r="BJ44" s="180"/>
      <c r="BK44" s="180"/>
      <c r="BL44" s="108"/>
    </row>
    <row r="45" spans="1:64" x14ac:dyDescent="0.2">
      <c r="A45" s="106"/>
      <c r="B45" s="108"/>
      <c r="C45" s="179">
        <f t="shared" si="3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180"/>
      <c r="AE45" s="180"/>
      <c r="AF45" s="180"/>
      <c r="AG45" s="108"/>
      <c r="AH45" s="179">
        <f t="shared" si="2"/>
        <v>0</v>
      </c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180"/>
      <c r="BJ45" s="180"/>
      <c r="BK45" s="180"/>
      <c r="BL45" s="108"/>
    </row>
    <row r="46" spans="1:64" x14ac:dyDescent="0.2">
      <c r="A46" s="106"/>
      <c r="B46" s="108"/>
      <c r="C46" s="179">
        <f t="shared" si="3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180"/>
      <c r="AE46" s="180"/>
      <c r="AF46" s="180"/>
      <c r="AG46" s="108"/>
      <c r="AH46" s="179">
        <f t="shared" si="2"/>
        <v>0</v>
      </c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180"/>
      <c r="BJ46" s="180"/>
      <c r="BK46" s="180"/>
      <c r="BL46" s="108"/>
    </row>
    <row r="47" spans="1:64" x14ac:dyDescent="0.2">
      <c r="A47" s="106"/>
      <c r="B47" s="108"/>
      <c r="C47" s="179">
        <f t="shared" si="3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180"/>
      <c r="AE47" s="180"/>
      <c r="AF47" s="180"/>
      <c r="AG47" s="108"/>
      <c r="AH47" s="179">
        <f t="shared" si="2"/>
        <v>0</v>
      </c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180"/>
      <c r="BJ47" s="180"/>
      <c r="BK47" s="180"/>
      <c r="BL47" s="108"/>
    </row>
    <row r="48" spans="1:64" ht="13.5" thickBot="1" x14ac:dyDescent="0.25">
      <c r="A48" s="115"/>
      <c r="B48" s="119"/>
      <c r="C48" s="179">
        <f t="shared" si="3"/>
        <v>0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81"/>
      <c r="AE48" s="181"/>
      <c r="AF48" s="181"/>
      <c r="AG48" s="119"/>
      <c r="AH48" s="179">
        <f t="shared" si="2"/>
        <v>0</v>
      </c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81"/>
      <c r="BJ48" s="181"/>
      <c r="BK48" s="181"/>
      <c r="BL48" s="119"/>
    </row>
    <row r="49" spans="1:64" x14ac:dyDescent="0.2">
      <c r="A49" s="51"/>
    </row>
    <row r="50" spans="1:64" ht="12.75" customHeight="1" x14ac:dyDescent="0.2">
      <c r="A50" s="51"/>
    </row>
    <row r="51" spans="1:64" ht="12.75" customHeight="1" x14ac:dyDescent="0.2">
      <c r="AH51" s="128"/>
      <c r="BB51" s="1008" t="s">
        <v>52</v>
      </c>
      <c r="BC51" s="1008"/>
      <c r="BD51" s="1008"/>
      <c r="BE51" s="1008"/>
      <c r="BF51" s="1008"/>
      <c r="BG51" s="1008"/>
      <c r="BH51" s="1008"/>
      <c r="BI51" s="1008"/>
      <c r="BJ51" s="1008"/>
      <c r="BK51" s="1008"/>
      <c r="BL51" s="1008"/>
    </row>
    <row r="52" spans="1:64" ht="12.75" customHeight="1" x14ac:dyDescent="0.2">
      <c r="AH52" s="128"/>
      <c r="AX52" t="s">
        <v>644</v>
      </c>
      <c r="BB52" s="511"/>
      <c r="BC52" s="511"/>
      <c r="BD52" s="511"/>
      <c r="BE52" s="511"/>
      <c r="BF52" s="511"/>
      <c r="BG52" s="511"/>
      <c r="BH52" s="511"/>
      <c r="BI52" s="535"/>
      <c r="BJ52" s="535"/>
      <c r="BK52" s="535"/>
      <c r="BL52" s="511"/>
    </row>
    <row r="53" spans="1:64" ht="12.75" customHeight="1" x14ac:dyDescent="0.2">
      <c r="AH53" s="128"/>
      <c r="AX53" s="27" t="s">
        <v>652</v>
      </c>
      <c r="AY53" s="27"/>
      <c r="BB53" s="511"/>
      <c r="BC53" s="511"/>
      <c r="BD53" s="511"/>
      <c r="BE53" s="511"/>
      <c r="BF53" s="511"/>
      <c r="BG53" s="511"/>
      <c r="BH53" s="511"/>
      <c r="BI53" s="535"/>
      <c r="BJ53" s="535"/>
      <c r="BK53" s="535"/>
      <c r="BL53" s="511"/>
    </row>
    <row r="54" spans="1:64" ht="12.75" customHeight="1" x14ac:dyDescent="0.2">
      <c r="AH54" s="128"/>
      <c r="AX54" t="s">
        <v>786</v>
      </c>
      <c r="BB54" s="511"/>
      <c r="BC54" s="511"/>
      <c r="BD54" s="511"/>
      <c r="BE54" s="511"/>
      <c r="BF54" s="511"/>
      <c r="BG54" s="511"/>
      <c r="BH54" s="511"/>
      <c r="BI54" s="535"/>
      <c r="BJ54" s="535"/>
      <c r="BK54" s="535"/>
      <c r="BL54" s="511"/>
    </row>
    <row r="55" spans="1:64" ht="16.5" x14ac:dyDescent="0.25">
      <c r="AH55" s="128" t="s">
        <v>64</v>
      </c>
      <c r="AK55" s="31" t="s">
        <v>847</v>
      </c>
      <c r="AL55" s="32"/>
      <c r="AM55" s="32"/>
      <c r="AN55" s="33"/>
      <c r="AO55" s="33"/>
      <c r="AP55" s="33"/>
      <c r="AQ55" s="78" t="s">
        <v>850</v>
      </c>
      <c r="AS55" s="76"/>
      <c r="AT55" s="76"/>
      <c r="AU55" s="76"/>
      <c r="AV55" s="7"/>
      <c r="AW55" s="7"/>
    </row>
    <row r="56" spans="1:64" ht="16.5" x14ac:dyDescent="0.25">
      <c r="AH56" s="129"/>
      <c r="AK56" s="31"/>
      <c r="AL56" s="32"/>
      <c r="AM56" s="32"/>
      <c r="AN56" s="33"/>
      <c r="AO56" s="33"/>
      <c r="AP56" s="33"/>
      <c r="AQ56" s="88"/>
      <c r="AS56" s="88"/>
      <c r="AT56" s="88"/>
      <c r="AU56" s="88"/>
      <c r="AV56" s="7"/>
      <c r="AW56" s="7"/>
    </row>
    <row r="57" spans="1:64" x14ac:dyDescent="0.2">
      <c r="AH57" s="182"/>
      <c r="AK57" s="38" t="s">
        <v>825</v>
      </c>
      <c r="AL57" s="182"/>
      <c r="AM57" s="182"/>
      <c r="AN57" s="182"/>
      <c r="AO57" s="182"/>
      <c r="AP57" s="182"/>
      <c r="AQ57" s="38" t="s">
        <v>840</v>
      </c>
      <c r="AS57" s="182"/>
      <c r="AT57" s="182"/>
      <c r="AU57" s="182"/>
      <c r="AV57" s="182"/>
      <c r="AW57" s="182"/>
    </row>
  </sheetData>
  <sheetProtection formatCells="0" formatColumns="0" formatRows="0" insertColumns="0" insertRows="0" insertHyperlinks="0" deleteColumns="0" deleteRows="0" sort="0" autoFilter="0" pivotTables="0"/>
  <mergeCells count="8">
    <mergeCell ref="BB51:BL51"/>
    <mergeCell ref="B4:B6"/>
    <mergeCell ref="C2:AG2"/>
    <mergeCell ref="A4:A6"/>
    <mergeCell ref="C4:AG4"/>
    <mergeCell ref="AH4:BL4"/>
    <mergeCell ref="C5:AG5"/>
    <mergeCell ref="AH5:BL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58" max="16383" man="1"/>
  </rowBreaks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W104"/>
  <sheetViews>
    <sheetView tabSelected="1" zoomScaleNormal="100" workbookViewId="0">
      <pane xSplit="3" ySplit="7" topLeftCell="D65" activePane="bottomRight" state="frozen"/>
      <selection pane="topRight" activeCell="D1" sqref="D1"/>
      <selection pane="bottomLeft" activeCell="A8" sqref="A8"/>
      <selection pane="bottomRight" activeCell="K76" sqref="K76"/>
    </sheetView>
  </sheetViews>
  <sheetFormatPr defaultRowHeight="12.75" x14ac:dyDescent="0.2"/>
  <cols>
    <col min="1" max="1" width="15.28515625" style="274" customWidth="1"/>
    <col min="2" max="2" width="3.140625" style="274" customWidth="1"/>
    <col min="3" max="3" width="5.7109375" style="274" customWidth="1"/>
    <col min="4" max="4" width="7.85546875" style="274" customWidth="1"/>
    <col min="5" max="5" width="9.28515625" style="274" customWidth="1"/>
    <col min="6" max="6" width="10.42578125" style="274" customWidth="1"/>
    <col min="7" max="7" width="14.85546875" style="274" customWidth="1"/>
    <col min="8" max="8" width="10.42578125" style="274" customWidth="1"/>
    <col min="9" max="9" width="8" style="274" customWidth="1"/>
    <col min="10" max="10" width="8.7109375" style="274" customWidth="1"/>
    <col min="11" max="11" width="10" style="274" customWidth="1"/>
    <col min="12" max="12" width="8.140625" style="274" customWidth="1"/>
    <col min="13" max="13" width="8.7109375" style="274" customWidth="1"/>
    <col min="14" max="14" width="8.140625" style="274" customWidth="1"/>
    <col min="15" max="15" width="8.42578125" style="274" customWidth="1"/>
    <col min="16" max="16" width="8.140625" style="274" customWidth="1"/>
    <col min="17" max="17" width="7.5703125" style="274" customWidth="1"/>
    <col min="18" max="18" width="11.5703125" style="274" customWidth="1"/>
    <col min="19" max="19" width="8.42578125" style="274" customWidth="1"/>
    <col min="20" max="20" width="7.7109375" style="274" customWidth="1"/>
    <col min="21" max="21" width="8.5703125" style="274" customWidth="1"/>
    <col min="22" max="22" width="7.42578125" style="274" customWidth="1"/>
    <col min="23" max="23" width="11.140625" style="274" customWidth="1"/>
    <col min="24" max="16384" width="9.140625" style="274"/>
  </cols>
  <sheetData>
    <row r="1" spans="1:23" s="27" customFormat="1" x14ac:dyDescent="0.2">
      <c r="U1" s="733" t="s">
        <v>65</v>
      </c>
      <c r="V1" s="733"/>
      <c r="W1" s="733"/>
    </row>
    <row r="2" spans="1:23" s="27" customFormat="1" ht="15" customHeight="1" x14ac:dyDescent="0.2">
      <c r="A2" s="367"/>
      <c r="B2" s="367"/>
      <c r="C2" s="750" t="s">
        <v>66</v>
      </c>
      <c r="D2" s="750"/>
      <c r="E2" s="750"/>
      <c r="F2" s="750"/>
      <c r="G2" s="750"/>
      <c r="H2" s="750"/>
      <c r="I2" s="750"/>
      <c r="J2" s="750"/>
      <c r="K2" s="40" t="s">
        <v>799</v>
      </c>
      <c r="L2" s="368" t="s">
        <v>48</v>
      </c>
      <c r="M2" s="41">
        <v>12</v>
      </c>
      <c r="N2" s="734" t="s">
        <v>800</v>
      </c>
      <c r="O2" s="734"/>
      <c r="P2" s="734"/>
      <c r="R2" s="369"/>
      <c r="S2" s="367"/>
      <c r="T2" s="367"/>
    </row>
    <row r="3" spans="1:23" s="27" customFormat="1" ht="12" customHeight="1" thickBot="1" x14ac:dyDescent="0.25">
      <c r="A3" s="367"/>
      <c r="B3" s="367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42"/>
      <c r="P3" s="368"/>
      <c r="Q3" s="43"/>
      <c r="R3" s="272"/>
      <c r="S3" s="272"/>
      <c r="T3" s="272"/>
      <c r="U3" s="369"/>
      <c r="V3" s="367"/>
      <c r="W3" s="367"/>
    </row>
    <row r="4" spans="1:23" ht="13.5" customHeight="1" thickBot="1" x14ac:dyDescent="0.25">
      <c r="A4" s="735" t="s">
        <v>353</v>
      </c>
      <c r="B4" s="758"/>
      <c r="C4" s="735" t="s">
        <v>67</v>
      </c>
      <c r="D4" s="738" t="s">
        <v>68</v>
      </c>
      <c r="E4" s="741" t="s">
        <v>328</v>
      </c>
      <c r="F4" s="755" t="s">
        <v>327</v>
      </c>
      <c r="G4" s="756"/>
      <c r="H4" s="757"/>
      <c r="I4" s="741" t="s">
        <v>304</v>
      </c>
      <c r="J4" s="743" t="s">
        <v>346</v>
      </c>
      <c r="K4" s="743" t="s">
        <v>69</v>
      </c>
      <c r="L4" s="275" t="s">
        <v>62</v>
      </c>
      <c r="M4" s="275"/>
      <c r="N4" s="275"/>
      <c r="O4" s="738" t="s">
        <v>70</v>
      </c>
      <c r="P4" s="276" t="s">
        <v>71</v>
      </c>
      <c r="Q4" s="275"/>
      <c r="R4" s="275"/>
      <c r="S4" s="275"/>
      <c r="T4" s="277"/>
      <c r="U4" s="738" t="s">
        <v>72</v>
      </c>
      <c r="V4" s="738" t="s">
        <v>73</v>
      </c>
      <c r="W4" s="738" t="s">
        <v>74</v>
      </c>
    </row>
    <row r="5" spans="1:23" ht="53.25" customHeight="1" x14ac:dyDescent="0.2">
      <c r="A5" s="736"/>
      <c r="B5" s="759"/>
      <c r="C5" s="736"/>
      <c r="D5" s="739"/>
      <c r="E5" s="742"/>
      <c r="F5" s="753" t="s">
        <v>324</v>
      </c>
      <c r="G5" s="753" t="s">
        <v>325</v>
      </c>
      <c r="H5" s="753" t="s">
        <v>326</v>
      </c>
      <c r="I5" s="754"/>
      <c r="J5" s="744"/>
      <c r="K5" s="744"/>
      <c r="L5" s="746" t="s">
        <v>75</v>
      </c>
      <c r="M5" s="748" t="s">
        <v>76</v>
      </c>
      <c r="N5" s="749"/>
      <c r="O5" s="739"/>
      <c r="P5" s="746" t="s">
        <v>75</v>
      </c>
      <c r="Q5" s="751" t="s">
        <v>77</v>
      </c>
      <c r="R5" s="751" t="s">
        <v>78</v>
      </c>
      <c r="S5" s="751" t="s">
        <v>79</v>
      </c>
      <c r="T5" s="743" t="s">
        <v>80</v>
      </c>
      <c r="U5" s="739"/>
      <c r="V5" s="739"/>
      <c r="W5" s="739"/>
    </row>
    <row r="6" spans="1:23" ht="30.75" customHeight="1" thickBot="1" x14ac:dyDescent="0.25">
      <c r="A6" s="737"/>
      <c r="B6" s="760"/>
      <c r="C6" s="737"/>
      <c r="D6" s="740"/>
      <c r="E6" s="742"/>
      <c r="F6" s="753"/>
      <c r="G6" s="753"/>
      <c r="H6" s="753"/>
      <c r="I6" s="754"/>
      <c r="J6" s="744"/>
      <c r="K6" s="745"/>
      <c r="L6" s="747"/>
      <c r="M6" s="279" t="s">
        <v>81</v>
      </c>
      <c r="N6" s="278" t="s">
        <v>82</v>
      </c>
      <c r="O6" s="740"/>
      <c r="P6" s="747"/>
      <c r="Q6" s="752"/>
      <c r="R6" s="752"/>
      <c r="S6" s="752"/>
      <c r="T6" s="745"/>
      <c r="U6" s="740"/>
      <c r="V6" s="740"/>
      <c r="W6" s="740"/>
    </row>
    <row r="7" spans="1:23" ht="16.5" customHeight="1" thickBot="1" x14ac:dyDescent="0.25">
      <c r="A7" s="397" t="s">
        <v>0</v>
      </c>
      <c r="B7" s="398"/>
      <c r="C7" s="399" t="s">
        <v>1</v>
      </c>
      <c r="D7" s="400">
        <v>1</v>
      </c>
      <c r="E7" s="401">
        <v>2</v>
      </c>
      <c r="F7" s="402" t="s">
        <v>83</v>
      </c>
      <c r="G7" s="402" t="s">
        <v>296</v>
      </c>
      <c r="H7" s="402" t="s">
        <v>297</v>
      </c>
      <c r="I7" s="402">
        <v>3</v>
      </c>
      <c r="J7" s="403">
        <v>4</v>
      </c>
      <c r="K7" s="404">
        <v>5</v>
      </c>
      <c r="L7" s="401">
        <v>6</v>
      </c>
      <c r="M7" s="402" t="s">
        <v>84</v>
      </c>
      <c r="N7" s="402" t="s">
        <v>85</v>
      </c>
      <c r="O7" s="405">
        <v>7</v>
      </c>
      <c r="P7" s="401">
        <v>8</v>
      </c>
      <c r="Q7" s="402" t="s">
        <v>306</v>
      </c>
      <c r="R7" s="402" t="s">
        <v>307</v>
      </c>
      <c r="S7" s="402" t="s">
        <v>308</v>
      </c>
      <c r="T7" s="403" t="s">
        <v>309</v>
      </c>
      <c r="U7" s="406">
        <v>9</v>
      </c>
      <c r="V7" s="402">
        <v>10</v>
      </c>
      <c r="W7" s="403">
        <v>11</v>
      </c>
    </row>
    <row r="8" spans="1:23" ht="12.6" customHeight="1" x14ac:dyDescent="0.2">
      <c r="A8" s="738" t="s">
        <v>643</v>
      </c>
      <c r="B8" s="738" t="s">
        <v>86</v>
      </c>
      <c r="C8" s="166">
        <v>2021</v>
      </c>
      <c r="D8" s="251"/>
      <c r="E8" s="237"/>
      <c r="F8" s="238"/>
      <c r="G8" s="238"/>
      <c r="H8" s="238"/>
      <c r="I8" s="238"/>
      <c r="J8" s="208">
        <f>E8+I8</f>
        <v>0</v>
      </c>
      <c r="K8" s="186">
        <f>J8+D8</f>
        <v>0</v>
      </c>
      <c r="L8" s="223">
        <f t="shared" ref="L8:L51" si="0">O8+P8</f>
        <v>0</v>
      </c>
      <c r="M8" s="254"/>
      <c r="N8" s="192">
        <f>IF(L8&lt;&gt;0,M8/L8,0)</f>
        <v>0</v>
      </c>
      <c r="O8" s="255"/>
      <c r="P8" s="256">
        <f>Q8+R8+S8+T8</f>
        <v>0</v>
      </c>
      <c r="Q8" s="257"/>
      <c r="R8" s="257"/>
      <c r="S8" s="257"/>
      <c r="T8" s="258"/>
      <c r="U8" s="259"/>
      <c r="V8" s="260">
        <f t="shared" ref="V8:V39" si="1">SUM(K8-L8)</f>
        <v>0</v>
      </c>
      <c r="W8" s="255"/>
    </row>
    <row r="9" spans="1:23" ht="12.6" customHeight="1" x14ac:dyDescent="0.2">
      <c r="A9" s="739"/>
      <c r="B9" s="739"/>
      <c r="C9" s="167">
        <v>2022</v>
      </c>
      <c r="D9" s="247"/>
      <c r="E9" s="248"/>
      <c r="F9" s="249"/>
      <c r="G9" s="249"/>
      <c r="H9" s="249"/>
      <c r="I9" s="249"/>
      <c r="J9" s="195">
        <f>E9+I9</f>
        <v>0</v>
      </c>
      <c r="K9" s="193">
        <f>J9+D9</f>
        <v>0</v>
      </c>
      <c r="L9" s="225">
        <f t="shared" si="0"/>
        <v>0</v>
      </c>
      <c r="M9" s="234"/>
      <c r="N9" s="198">
        <f t="shared" ref="N9:N57" si="2">IF(L9&lt;&gt;0,M9/L9,0)</f>
        <v>0</v>
      </c>
      <c r="O9" s="263"/>
      <c r="P9" s="261">
        <f t="shared" ref="P9:P51" si="3">Q9+R9+S9+T9</f>
        <v>0</v>
      </c>
      <c r="Q9" s="235"/>
      <c r="R9" s="235"/>
      <c r="S9" s="235"/>
      <c r="T9" s="214"/>
      <c r="U9" s="264"/>
      <c r="V9" s="265">
        <f t="shared" si="1"/>
        <v>0</v>
      </c>
      <c r="W9" s="263"/>
    </row>
    <row r="10" spans="1:23" ht="12.6" customHeight="1" thickBot="1" x14ac:dyDescent="0.25">
      <c r="A10" s="740"/>
      <c r="B10" s="740"/>
      <c r="C10" s="273">
        <v>2023</v>
      </c>
      <c r="D10" s="282">
        <f>'8.Приложение 3_ГД'!E8</f>
        <v>17</v>
      </c>
      <c r="E10" s="146">
        <v>79</v>
      </c>
      <c r="F10" s="141">
        <v>8</v>
      </c>
      <c r="G10" s="141"/>
      <c r="H10" s="141"/>
      <c r="I10" s="141"/>
      <c r="J10" s="216">
        <f>E10+I10</f>
        <v>79</v>
      </c>
      <c r="K10" s="199">
        <f t="shared" ref="K10:K27" si="4">J10+D10</f>
        <v>96</v>
      </c>
      <c r="L10" s="200">
        <f t="shared" si="0"/>
        <v>73</v>
      </c>
      <c r="M10" s="283">
        <f>'8.Приложение 3_ГД'!AU8</f>
        <v>55</v>
      </c>
      <c r="N10" s="202">
        <f t="shared" si="2"/>
        <v>0.75342465753424659</v>
      </c>
      <c r="O10" s="284">
        <f>'8.Приложение 3_ГД'!AG8</f>
        <v>48</v>
      </c>
      <c r="P10" s="225">
        <f t="shared" si="3"/>
        <v>25</v>
      </c>
      <c r="Q10" s="143"/>
      <c r="R10" s="143"/>
      <c r="S10" s="143"/>
      <c r="T10" s="150">
        <v>25</v>
      </c>
      <c r="U10" s="151">
        <v>108</v>
      </c>
      <c r="V10" s="199">
        <f t="shared" si="1"/>
        <v>23</v>
      </c>
      <c r="W10" s="152">
        <v>43</v>
      </c>
    </row>
    <row r="11" spans="1:23" ht="12.6" customHeight="1" x14ac:dyDescent="0.2">
      <c r="A11" s="764" t="s">
        <v>87</v>
      </c>
      <c r="B11" s="738" t="s">
        <v>88</v>
      </c>
      <c r="C11" s="166">
        <v>2021</v>
      </c>
      <c r="D11" s="251"/>
      <c r="E11" s="252"/>
      <c r="F11" s="253"/>
      <c r="G11" s="253"/>
      <c r="H11" s="253"/>
      <c r="I11" s="253"/>
      <c r="J11" s="189">
        <f>E11+I11</f>
        <v>0</v>
      </c>
      <c r="K11" s="186">
        <f t="shared" si="4"/>
        <v>0</v>
      </c>
      <c r="L11" s="187">
        <f t="shared" si="0"/>
        <v>0</v>
      </c>
      <c r="M11" s="254"/>
      <c r="N11" s="262">
        <f t="shared" si="2"/>
        <v>0</v>
      </c>
      <c r="O11" s="251"/>
      <c r="P11" s="187">
        <f t="shared" si="3"/>
        <v>0</v>
      </c>
      <c r="Q11" s="254"/>
      <c r="R11" s="254"/>
      <c r="S11" s="254"/>
      <c r="T11" s="253"/>
      <c r="U11" s="251"/>
      <c r="V11" s="186">
        <f t="shared" si="1"/>
        <v>0</v>
      </c>
      <c r="W11" s="270"/>
    </row>
    <row r="12" spans="1:23" ht="12.6" customHeight="1" x14ac:dyDescent="0.2">
      <c r="A12" s="765"/>
      <c r="B12" s="739"/>
      <c r="C12" s="167">
        <v>2022</v>
      </c>
      <c r="D12" s="247"/>
      <c r="E12" s="248"/>
      <c r="F12" s="249"/>
      <c r="G12" s="249"/>
      <c r="H12" s="249"/>
      <c r="I12" s="249"/>
      <c r="J12" s="195">
        <f t="shared" ref="J12:J28" si="5">E12+I12</f>
        <v>0</v>
      </c>
      <c r="K12" s="193">
        <f t="shared" si="4"/>
        <v>0</v>
      </c>
      <c r="L12" s="194">
        <f t="shared" si="0"/>
        <v>0</v>
      </c>
      <c r="M12" s="234"/>
      <c r="N12" s="209">
        <f t="shared" si="2"/>
        <v>0</v>
      </c>
      <c r="O12" s="247"/>
      <c r="P12" s="194">
        <f t="shared" si="3"/>
        <v>0</v>
      </c>
      <c r="Q12" s="234"/>
      <c r="R12" s="234"/>
      <c r="S12" s="234"/>
      <c r="T12" s="249"/>
      <c r="U12" s="247"/>
      <c r="V12" s="193">
        <f t="shared" si="1"/>
        <v>0</v>
      </c>
      <c r="W12" s="229"/>
    </row>
    <row r="13" spans="1:23" ht="12.75" customHeight="1" thickBot="1" x14ac:dyDescent="0.25">
      <c r="A13" s="766"/>
      <c r="B13" s="740"/>
      <c r="C13" s="722">
        <v>2023</v>
      </c>
      <c r="D13" s="147">
        <v>0</v>
      </c>
      <c r="E13" s="146">
        <v>5</v>
      </c>
      <c r="F13" s="141"/>
      <c r="G13" s="141"/>
      <c r="H13" s="141"/>
      <c r="I13" s="141"/>
      <c r="J13" s="216">
        <f t="shared" si="5"/>
        <v>5</v>
      </c>
      <c r="K13" s="199">
        <f t="shared" si="4"/>
        <v>5</v>
      </c>
      <c r="L13" s="200">
        <f t="shared" si="0"/>
        <v>5</v>
      </c>
      <c r="M13" s="143">
        <v>5</v>
      </c>
      <c r="N13" s="268">
        <f t="shared" si="2"/>
        <v>1</v>
      </c>
      <c r="O13" s="147">
        <v>3</v>
      </c>
      <c r="P13" s="200">
        <f t="shared" si="3"/>
        <v>2</v>
      </c>
      <c r="Q13" s="143"/>
      <c r="R13" s="143"/>
      <c r="S13" s="143"/>
      <c r="T13" s="141">
        <v>2</v>
      </c>
      <c r="U13" s="147">
        <v>5</v>
      </c>
      <c r="V13" s="199">
        <f>SUM(K13-L13)</f>
        <v>0</v>
      </c>
      <c r="W13" s="152">
        <v>0</v>
      </c>
    </row>
    <row r="14" spans="1:23" ht="12.6" customHeight="1" x14ac:dyDescent="0.2">
      <c r="A14" s="739" t="s">
        <v>89</v>
      </c>
      <c r="B14" s="738" t="s">
        <v>90</v>
      </c>
      <c r="C14" s="166">
        <v>2021</v>
      </c>
      <c r="D14" s="236"/>
      <c r="E14" s="237"/>
      <c r="F14" s="238"/>
      <c r="G14" s="238"/>
      <c r="H14" s="238"/>
      <c r="I14" s="238"/>
      <c r="J14" s="208">
        <f t="shared" si="5"/>
        <v>0</v>
      </c>
      <c r="K14" s="206">
        <f t="shared" si="4"/>
        <v>0</v>
      </c>
      <c r="L14" s="204">
        <f t="shared" si="0"/>
        <v>0</v>
      </c>
      <c r="M14" s="239"/>
      <c r="N14" s="240">
        <f t="shared" si="2"/>
        <v>0</v>
      </c>
      <c r="O14" s="241"/>
      <c r="P14" s="269">
        <f t="shared" si="3"/>
        <v>0</v>
      </c>
      <c r="Q14" s="243"/>
      <c r="R14" s="243"/>
      <c r="S14" s="243"/>
      <c r="T14" s="271"/>
      <c r="U14" s="382" t="s">
        <v>91</v>
      </c>
      <c r="V14" s="246">
        <f t="shared" si="1"/>
        <v>0</v>
      </c>
      <c r="W14" s="241"/>
    </row>
    <row r="15" spans="1:23" ht="12.6" customHeight="1" x14ac:dyDescent="0.2">
      <c r="A15" s="739"/>
      <c r="B15" s="739"/>
      <c r="C15" s="167">
        <v>2022</v>
      </c>
      <c r="D15" s="247"/>
      <c r="E15" s="248"/>
      <c r="F15" s="249"/>
      <c r="G15" s="249"/>
      <c r="H15" s="249"/>
      <c r="I15" s="249"/>
      <c r="J15" s="195">
        <f t="shared" si="5"/>
        <v>0</v>
      </c>
      <c r="K15" s="193">
        <f t="shared" si="4"/>
        <v>0</v>
      </c>
      <c r="L15" s="194">
        <f t="shared" si="0"/>
        <v>0</v>
      </c>
      <c r="M15" s="234"/>
      <c r="N15" s="198">
        <f t="shared" si="2"/>
        <v>0</v>
      </c>
      <c r="O15" s="229"/>
      <c r="P15" s="261">
        <f t="shared" si="3"/>
        <v>0</v>
      </c>
      <c r="Q15" s="234"/>
      <c r="R15" s="234"/>
      <c r="S15" s="234"/>
      <c r="T15" s="224"/>
      <c r="U15" s="382" t="s">
        <v>91</v>
      </c>
      <c r="V15" s="193">
        <f t="shared" si="1"/>
        <v>0</v>
      </c>
      <c r="W15" s="229"/>
    </row>
    <row r="16" spans="1:23" ht="12.6" customHeight="1" thickBot="1" x14ac:dyDescent="0.25">
      <c r="A16" s="740"/>
      <c r="B16" s="740"/>
      <c r="C16" s="722">
        <v>2023</v>
      </c>
      <c r="D16" s="149"/>
      <c r="E16" s="145"/>
      <c r="F16" s="142"/>
      <c r="G16" s="142"/>
      <c r="H16" s="142"/>
      <c r="I16" s="142"/>
      <c r="J16" s="280">
        <f t="shared" si="5"/>
        <v>0</v>
      </c>
      <c r="K16" s="265">
        <f t="shared" si="4"/>
        <v>0</v>
      </c>
      <c r="L16" s="225">
        <f t="shared" si="0"/>
        <v>0</v>
      </c>
      <c r="M16" s="144"/>
      <c r="N16" s="221">
        <f t="shared" si="2"/>
        <v>0</v>
      </c>
      <c r="O16" s="148"/>
      <c r="P16" s="287">
        <f t="shared" si="3"/>
        <v>0</v>
      </c>
      <c r="Q16" s="154"/>
      <c r="R16" s="154"/>
      <c r="S16" s="154"/>
      <c r="T16" s="155"/>
      <c r="U16" s="281" t="s">
        <v>91</v>
      </c>
      <c r="V16" s="211">
        <f t="shared" si="1"/>
        <v>0</v>
      </c>
      <c r="W16" s="148"/>
    </row>
    <row r="17" spans="1:23" ht="12.6" customHeight="1" x14ac:dyDescent="0.2">
      <c r="A17" s="738" t="s">
        <v>92</v>
      </c>
      <c r="B17" s="738" t="s">
        <v>93</v>
      </c>
      <c r="C17" s="166">
        <v>2021</v>
      </c>
      <c r="D17" s="251"/>
      <c r="E17" s="252"/>
      <c r="F17" s="253"/>
      <c r="G17" s="253"/>
      <c r="H17" s="253"/>
      <c r="I17" s="253"/>
      <c r="J17" s="189">
        <f>E17+I17</f>
        <v>0</v>
      </c>
      <c r="K17" s="186">
        <f>J17+D17</f>
        <v>0</v>
      </c>
      <c r="L17" s="187">
        <f t="shared" si="0"/>
        <v>0</v>
      </c>
      <c r="M17" s="254"/>
      <c r="N17" s="192">
        <f t="shared" si="2"/>
        <v>0</v>
      </c>
      <c r="O17" s="229"/>
      <c r="P17" s="256">
        <f t="shared" si="3"/>
        <v>0</v>
      </c>
      <c r="Q17" s="254"/>
      <c r="R17" s="254"/>
      <c r="S17" s="254"/>
      <c r="T17" s="222"/>
      <c r="U17" s="250"/>
      <c r="V17" s="193">
        <f t="shared" si="1"/>
        <v>0</v>
      </c>
      <c r="W17" s="229"/>
    </row>
    <row r="18" spans="1:23" ht="12.6" customHeight="1" x14ac:dyDescent="0.2">
      <c r="A18" s="739"/>
      <c r="B18" s="739"/>
      <c r="C18" s="167">
        <v>2022</v>
      </c>
      <c r="D18" s="247"/>
      <c r="E18" s="248"/>
      <c r="F18" s="249"/>
      <c r="G18" s="249"/>
      <c r="H18" s="249"/>
      <c r="I18" s="249"/>
      <c r="J18" s="195">
        <f t="shared" si="5"/>
        <v>0</v>
      </c>
      <c r="K18" s="193">
        <f t="shared" si="4"/>
        <v>0</v>
      </c>
      <c r="L18" s="194">
        <f t="shared" si="0"/>
        <v>0</v>
      </c>
      <c r="M18" s="234"/>
      <c r="N18" s="198">
        <f t="shared" si="2"/>
        <v>0</v>
      </c>
      <c r="O18" s="229"/>
      <c r="P18" s="261">
        <f t="shared" si="3"/>
        <v>0</v>
      </c>
      <c r="Q18" s="234"/>
      <c r="R18" s="234"/>
      <c r="S18" s="234"/>
      <c r="T18" s="224"/>
      <c r="U18" s="250"/>
      <c r="V18" s="193">
        <f t="shared" si="1"/>
        <v>0</v>
      </c>
      <c r="W18" s="229"/>
    </row>
    <row r="19" spans="1:23" ht="12.6" customHeight="1" thickBot="1" x14ac:dyDescent="0.25">
      <c r="A19" s="740"/>
      <c r="B19" s="740"/>
      <c r="C19" s="722">
        <v>2023</v>
      </c>
      <c r="D19" s="285">
        <f>'8.Приложение 3_ГД'!F8</f>
        <v>23</v>
      </c>
      <c r="E19" s="145">
        <v>199</v>
      </c>
      <c r="F19" s="142"/>
      <c r="G19" s="142"/>
      <c r="H19" s="142">
        <v>19</v>
      </c>
      <c r="I19" s="142"/>
      <c r="J19" s="280">
        <f t="shared" si="5"/>
        <v>199</v>
      </c>
      <c r="K19" s="199">
        <f t="shared" si="4"/>
        <v>222</v>
      </c>
      <c r="L19" s="200">
        <f t="shared" si="0"/>
        <v>194</v>
      </c>
      <c r="M19" s="286">
        <f>'8.Приложение 3_ГД'!AV8</f>
        <v>165</v>
      </c>
      <c r="N19" s="221">
        <f t="shared" si="2"/>
        <v>0.85051546391752575</v>
      </c>
      <c r="O19" s="288">
        <f>'8.Приложение 3_ГД'!AH8</f>
        <v>159</v>
      </c>
      <c r="P19" s="225">
        <f t="shared" si="3"/>
        <v>35</v>
      </c>
      <c r="Q19" s="154"/>
      <c r="R19" s="154"/>
      <c r="S19" s="154"/>
      <c r="T19" s="155">
        <v>35</v>
      </c>
      <c r="U19" s="156">
        <v>159</v>
      </c>
      <c r="V19" s="199">
        <f t="shared" si="1"/>
        <v>28</v>
      </c>
      <c r="W19" s="148">
        <v>31</v>
      </c>
    </row>
    <row r="20" spans="1:23" ht="12.6" customHeight="1" x14ac:dyDescent="0.2">
      <c r="A20" s="738" t="s">
        <v>94</v>
      </c>
      <c r="B20" s="738" t="s">
        <v>95</v>
      </c>
      <c r="C20" s="166">
        <v>2021</v>
      </c>
      <c r="D20" s="251"/>
      <c r="E20" s="252"/>
      <c r="F20" s="253"/>
      <c r="G20" s="253"/>
      <c r="H20" s="253"/>
      <c r="I20" s="253"/>
      <c r="J20" s="189">
        <f t="shared" si="5"/>
        <v>0</v>
      </c>
      <c r="K20" s="186">
        <f t="shared" si="4"/>
        <v>0</v>
      </c>
      <c r="L20" s="187">
        <f t="shared" si="0"/>
        <v>0</v>
      </c>
      <c r="M20" s="254"/>
      <c r="N20" s="192">
        <f t="shared" si="2"/>
        <v>0</v>
      </c>
      <c r="O20" s="263"/>
      <c r="P20" s="256">
        <f t="shared" si="3"/>
        <v>0</v>
      </c>
      <c r="Q20" s="257"/>
      <c r="R20" s="257"/>
      <c r="S20" s="257"/>
      <c r="T20" s="258"/>
      <c r="U20" s="264"/>
      <c r="V20" s="265">
        <f t="shared" si="1"/>
        <v>0</v>
      </c>
      <c r="W20" s="263"/>
    </row>
    <row r="21" spans="1:23" ht="12.6" customHeight="1" x14ac:dyDescent="0.2">
      <c r="A21" s="739"/>
      <c r="B21" s="739"/>
      <c r="C21" s="167">
        <v>2022</v>
      </c>
      <c r="D21" s="247"/>
      <c r="E21" s="248"/>
      <c r="F21" s="249"/>
      <c r="G21" s="249"/>
      <c r="H21" s="249"/>
      <c r="I21" s="249"/>
      <c r="J21" s="195">
        <f t="shared" si="5"/>
        <v>0</v>
      </c>
      <c r="K21" s="193">
        <f t="shared" si="4"/>
        <v>0</v>
      </c>
      <c r="L21" s="194">
        <f t="shared" si="0"/>
        <v>0</v>
      </c>
      <c r="M21" s="234"/>
      <c r="N21" s="198">
        <f t="shared" si="2"/>
        <v>0</v>
      </c>
      <c r="O21" s="229"/>
      <c r="P21" s="261">
        <f t="shared" si="3"/>
        <v>0</v>
      </c>
      <c r="Q21" s="234"/>
      <c r="R21" s="234"/>
      <c r="S21" s="234"/>
      <c r="T21" s="224"/>
      <c r="U21" s="250"/>
      <c r="V21" s="193">
        <f t="shared" si="1"/>
        <v>0</v>
      </c>
      <c r="W21" s="229"/>
    </row>
    <row r="22" spans="1:23" ht="12.6" customHeight="1" thickBot="1" x14ac:dyDescent="0.25">
      <c r="A22" s="740"/>
      <c r="B22" s="740"/>
      <c r="C22" s="722">
        <v>2023</v>
      </c>
      <c r="D22" s="149">
        <v>2</v>
      </c>
      <c r="E22" s="145">
        <v>88</v>
      </c>
      <c r="F22" s="142"/>
      <c r="G22" s="142"/>
      <c r="H22" s="142">
        <v>10</v>
      </c>
      <c r="I22" s="142"/>
      <c r="J22" s="280">
        <f t="shared" si="5"/>
        <v>88</v>
      </c>
      <c r="K22" s="265">
        <f t="shared" si="4"/>
        <v>90</v>
      </c>
      <c r="L22" s="225">
        <f t="shared" si="0"/>
        <v>88</v>
      </c>
      <c r="M22" s="144">
        <v>88</v>
      </c>
      <c r="N22" s="221">
        <f t="shared" si="2"/>
        <v>1</v>
      </c>
      <c r="O22" s="148">
        <v>65</v>
      </c>
      <c r="P22" s="287">
        <f t="shared" si="3"/>
        <v>23</v>
      </c>
      <c r="Q22" s="154"/>
      <c r="R22" s="154"/>
      <c r="S22" s="154"/>
      <c r="T22" s="155">
        <v>23</v>
      </c>
      <c r="U22" s="156">
        <v>88</v>
      </c>
      <c r="V22" s="211">
        <f t="shared" si="1"/>
        <v>2</v>
      </c>
      <c r="W22" s="148">
        <v>10</v>
      </c>
    </row>
    <row r="23" spans="1:23" ht="12.6" customHeight="1" x14ac:dyDescent="0.2">
      <c r="A23" s="738" t="s">
        <v>96</v>
      </c>
      <c r="B23" s="738" t="s">
        <v>97</v>
      </c>
      <c r="C23" s="166">
        <v>2021</v>
      </c>
      <c r="D23" s="251"/>
      <c r="E23" s="252"/>
      <c r="F23" s="253"/>
      <c r="G23" s="253"/>
      <c r="H23" s="253"/>
      <c r="I23" s="253"/>
      <c r="J23" s="189">
        <f t="shared" si="5"/>
        <v>0</v>
      </c>
      <c r="K23" s="186">
        <f t="shared" si="4"/>
        <v>0</v>
      </c>
      <c r="L23" s="187">
        <f t="shared" si="0"/>
        <v>0</v>
      </c>
      <c r="M23" s="254"/>
      <c r="N23" s="192">
        <f t="shared" si="2"/>
        <v>0</v>
      </c>
      <c r="O23" s="263"/>
      <c r="P23" s="256">
        <f t="shared" si="3"/>
        <v>0</v>
      </c>
      <c r="Q23" s="257"/>
      <c r="R23" s="257"/>
      <c r="S23" s="257"/>
      <c r="T23" s="258"/>
      <c r="U23" s="264"/>
      <c r="V23" s="265">
        <f t="shared" si="1"/>
        <v>0</v>
      </c>
      <c r="W23" s="263"/>
    </row>
    <row r="24" spans="1:23" ht="12.6" customHeight="1" x14ac:dyDescent="0.2">
      <c r="A24" s="739"/>
      <c r="B24" s="739"/>
      <c r="C24" s="167">
        <v>2022</v>
      </c>
      <c r="D24" s="247"/>
      <c r="E24" s="248"/>
      <c r="F24" s="249"/>
      <c r="G24" s="249"/>
      <c r="H24" s="249"/>
      <c r="I24" s="249"/>
      <c r="J24" s="195">
        <f t="shared" si="5"/>
        <v>0</v>
      </c>
      <c r="K24" s="193">
        <f t="shared" si="4"/>
        <v>0</v>
      </c>
      <c r="L24" s="194">
        <f t="shared" si="0"/>
        <v>0</v>
      </c>
      <c r="M24" s="234"/>
      <c r="N24" s="198">
        <f t="shared" si="2"/>
        <v>0</v>
      </c>
      <c r="O24" s="229"/>
      <c r="P24" s="261">
        <f t="shared" si="3"/>
        <v>0</v>
      </c>
      <c r="Q24" s="234"/>
      <c r="R24" s="234"/>
      <c r="S24" s="234"/>
      <c r="T24" s="224"/>
      <c r="U24" s="250"/>
      <c r="V24" s="193">
        <f t="shared" si="1"/>
        <v>0</v>
      </c>
      <c r="W24" s="229"/>
    </row>
    <row r="25" spans="1:23" ht="12.6" customHeight="1" thickBot="1" x14ac:dyDescent="0.25">
      <c r="A25" s="740"/>
      <c r="B25" s="740"/>
      <c r="C25" s="722">
        <v>2023</v>
      </c>
      <c r="D25" s="285">
        <f>'8.Приложение 3_ГД'!H8</f>
        <v>30</v>
      </c>
      <c r="E25" s="145">
        <v>83</v>
      </c>
      <c r="F25" s="142"/>
      <c r="G25" s="142"/>
      <c r="H25" s="142"/>
      <c r="I25" s="142"/>
      <c r="J25" s="280">
        <f t="shared" si="5"/>
        <v>83</v>
      </c>
      <c r="K25" s="199">
        <f>J25+D25</f>
        <v>113</v>
      </c>
      <c r="L25" s="200">
        <f t="shared" si="0"/>
        <v>66</v>
      </c>
      <c r="M25" s="286">
        <f>'8.Приложение 3_ГД'!AX8</f>
        <v>49</v>
      </c>
      <c r="N25" s="221">
        <f t="shared" si="2"/>
        <v>0.74242424242424243</v>
      </c>
      <c r="O25" s="288">
        <f>'8.Приложение 3_ГД'!AJ8</f>
        <v>55</v>
      </c>
      <c r="P25" s="225">
        <f t="shared" si="3"/>
        <v>11</v>
      </c>
      <c r="Q25" s="154"/>
      <c r="R25" s="154">
        <v>2</v>
      </c>
      <c r="S25" s="154"/>
      <c r="T25" s="155">
        <v>9</v>
      </c>
      <c r="U25" s="156">
        <v>106</v>
      </c>
      <c r="V25" s="199">
        <f t="shared" si="1"/>
        <v>47</v>
      </c>
      <c r="W25" s="148">
        <v>37</v>
      </c>
    </row>
    <row r="26" spans="1:23" ht="12.6" customHeight="1" x14ac:dyDescent="0.2">
      <c r="A26" s="738" t="s">
        <v>98</v>
      </c>
      <c r="B26" s="738" t="s">
        <v>99</v>
      </c>
      <c r="C26" s="166">
        <v>2021</v>
      </c>
      <c r="D26" s="251"/>
      <c r="E26" s="252"/>
      <c r="F26" s="253"/>
      <c r="G26" s="253"/>
      <c r="H26" s="253"/>
      <c r="I26" s="253"/>
      <c r="J26" s="189">
        <f t="shared" si="5"/>
        <v>0</v>
      </c>
      <c r="K26" s="186">
        <f t="shared" si="4"/>
        <v>0</v>
      </c>
      <c r="L26" s="187">
        <f>O26+P26</f>
        <v>0</v>
      </c>
      <c r="M26" s="254"/>
      <c r="N26" s="192">
        <f t="shared" si="2"/>
        <v>0</v>
      </c>
      <c r="O26" s="263"/>
      <c r="P26" s="256">
        <f>Q26+R26+S26+T26</f>
        <v>0</v>
      </c>
      <c r="Q26" s="257"/>
      <c r="R26" s="257"/>
      <c r="S26" s="257"/>
      <c r="T26" s="258"/>
      <c r="U26" s="264"/>
      <c r="V26" s="265">
        <f>SUM(K26-L26)</f>
        <v>0</v>
      </c>
      <c r="W26" s="263"/>
    </row>
    <row r="27" spans="1:23" ht="12.6" customHeight="1" x14ac:dyDescent="0.2">
      <c r="A27" s="739"/>
      <c r="B27" s="739"/>
      <c r="C27" s="167">
        <v>2022</v>
      </c>
      <c r="D27" s="247"/>
      <c r="E27" s="248"/>
      <c r="F27" s="249"/>
      <c r="G27" s="249"/>
      <c r="H27" s="249"/>
      <c r="I27" s="249"/>
      <c r="J27" s="195">
        <f t="shared" si="5"/>
        <v>0</v>
      </c>
      <c r="K27" s="193">
        <f t="shared" si="4"/>
        <v>0</v>
      </c>
      <c r="L27" s="194">
        <f>O27+P27</f>
        <v>0</v>
      </c>
      <c r="M27" s="234"/>
      <c r="N27" s="198">
        <f t="shared" si="2"/>
        <v>0</v>
      </c>
      <c r="O27" s="229"/>
      <c r="P27" s="261">
        <f>Q27+R27+S27+T27</f>
        <v>0</v>
      </c>
      <c r="Q27" s="234"/>
      <c r="R27" s="234"/>
      <c r="S27" s="234"/>
      <c r="T27" s="224"/>
      <c r="U27" s="250"/>
      <c r="V27" s="193">
        <f>SUM(K27-L27)</f>
        <v>0</v>
      </c>
      <c r="W27" s="229"/>
    </row>
    <row r="28" spans="1:23" ht="12.6" customHeight="1" thickBot="1" x14ac:dyDescent="0.25">
      <c r="A28" s="740"/>
      <c r="B28" s="740"/>
      <c r="C28" s="722">
        <v>2023</v>
      </c>
      <c r="D28" s="285">
        <f>'8.Приложение 3_ГД'!I8</f>
        <v>0</v>
      </c>
      <c r="E28" s="145"/>
      <c r="F28" s="142"/>
      <c r="G28" s="142"/>
      <c r="H28" s="142"/>
      <c r="I28" s="142"/>
      <c r="J28" s="280">
        <f t="shared" si="5"/>
        <v>0</v>
      </c>
      <c r="K28" s="199">
        <f>J28+D28</f>
        <v>0</v>
      </c>
      <c r="L28" s="200">
        <f>O28+P28</f>
        <v>0</v>
      </c>
      <c r="M28" s="286">
        <f>'8.Приложение 3_ГД'!AY8</f>
        <v>0</v>
      </c>
      <c r="N28" s="221">
        <f t="shared" si="2"/>
        <v>0</v>
      </c>
      <c r="O28" s="289">
        <f>'8.Приложение 3_ГД'!AK8</f>
        <v>0</v>
      </c>
      <c r="P28" s="225">
        <f>Q28+R28+S28+T28</f>
        <v>0</v>
      </c>
      <c r="Q28" s="157"/>
      <c r="R28" s="157"/>
      <c r="S28" s="157"/>
      <c r="T28" s="158"/>
      <c r="U28" s="159"/>
      <c r="V28" s="199">
        <f>SUM(K28-L28)</f>
        <v>0</v>
      </c>
      <c r="W28" s="160"/>
    </row>
    <row r="29" spans="1:23" ht="12.6" customHeight="1" x14ac:dyDescent="0.2">
      <c r="A29" s="761" t="s">
        <v>100</v>
      </c>
      <c r="B29" s="738" t="s">
        <v>101</v>
      </c>
      <c r="C29" s="166">
        <v>2021</v>
      </c>
      <c r="D29" s="292">
        <f>D8+D11+D14+D17+D20+D23+D26</f>
        <v>0</v>
      </c>
      <c r="E29" s="293">
        <f t="shared" ref="E29:W29" si="6">E8+E11+E14+E17+E20+E23+E26</f>
        <v>0</v>
      </c>
      <c r="F29" s="294">
        <f t="shared" si="6"/>
        <v>0</v>
      </c>
      <c r="G29" s="294">
        <f t="shared" si="6"/>
        <v>0</v>
      </c>
      <c r="H29" s="294">
        <f t="shared" si="6"/>
        <v>0</v>
      </c>
      <c r="I29" s="294">
        <f t="shared" si="6"/>
        <v>0</v>
      </c>
      <c r="J29" s="295">
        <f t="shared" si="6"/>
        <v>0</v>
      </c>
      <c r="K29" s="292">
        <f t="shared" si="6"/>
        <v>0</v>
      </c>
      <c r="L29" s="297">
        <f t="shared" si="6"/>
        <v>0</v>
      </c>
      <c r="M29" s="298">
        <f t="shared" si="6"/>
        <v>0</v>
      </c>
      <c r="N29" s="299">
        <f t="shared" si="2"/>
        <v>0</v>
      </c>
      <c r="O29" s="292">
        <f t="shared" si="6"/>
        <v>0</v>
      </c>
      <c r="P29" s="293">
        <f t="shared" si="6"/>
        <v>0</v>
      </c>
      <c r="Q29" s="298">
        <f t="shared" si="6"/>
        <v>0</v>
      </c>
      <c r="R29" s="298">
        <f t="shared" si="6"/>
        <v>0</v>
      </c>
      <c r="S29" s="298">
        <f t="shared" si="6"/>
        <v>0</v>
      </c>
      <c r="T29" s="294">
        <f t="shared" si="6"/>
        <v>0</v>
      </c>
      <c r="U29" s="292">
        <f>U8+U11+U17+U20+U23+U26</f>
        <v>0</v>
      </c>
      <c r="V29" s="293">
        <f t="shared" si="6"/>
        <v>0</v>
      </c>
      <c r="W29" s="292">
        <f t="shared" si="6"/>
        <v>0</v>
      </c>
    </row>
    <row r="30" spans="1:23" ht="12.6" customHeight="1" x14ac:dyDescent="0.2">
      <c r="A30" s="762"/>
      <c r="B30" s="739"/>
      <c r="C30" s="167">
        <v>2022</v>
      </c>
      <c r="D30" s="306">
        <f>D9+D12+D15+D18+D21+D24+D27</f>
        <v>0</v>
      </c>
      <c r="E30" s="307">
        <f t="shared" ref="E30:W30" si="7">E9+E12+E15+E18+E21+E24+E27</f>
        <v>0</v>
      </c>
      <c r="F30" s="308">
        <f t="shared" si="7"/>
        <v>0</v>
      </c>
      <c r="G30" s="308">
        <f t="shared" si="7"/>
        <v>0</v>
      </c>
      <c r="H30" s="308">
        <f t="shared" si="7"/>
        <v>0</v>
      </c>
      <c r="I30" s="308">
        <f t="shared" si="7"/>
        <v>0</v>
      </c>
      <c r="J30" s="309">
        <f t="shared" si="7"/>
        <v>0</v>
      </c>
      <c r="K30" s="306">
        <f t="shared" si="7"/>
        <v>0</v>
      </c>
      <c r="L30" s="311">
        <f t="shared" si="7"/>
        <v>0</v>
      </c>
      <c r="M30" s="312">
        <f t="shared" si="7"/>
        <v>0</v>
      </c>
      <c r="N30" s="313">
        <f t="shared" si="2"/>
        <v>0</v>
      </c>
      <c r="O30" s="306">
        <f t="shared" si="7"/>
        <v>0</v>
      </c>
      <c r="P30" s="307">
        <f t="shared" si="7"/>
        <v>0</v>
      </c>
      <c r="Q30" s="312">
        <f t="shared" si="7"/>
        <v>0</v>
      </c>
      <c r="R30" s="312">
        <f t="shared" si="7"/>
        <v>0</v>
      </c>
      <c r="S30" s="312">
        <f t="shared" si="7"/>
        <v>0</v>
      </c>
      <c r="T30" s="308">
        <f t="shared" si="7"/>
        <v>0</v>
      </c>
      <c r="U30" s="306">
        <f>U9+U12+U18+U21+U24+U27</f>
        <v>0</v>
      </c>
      <c r="V30" s="307">
        <f t="shared" si="7"/>
        <v>0</v>
      </c>
      <c r="W30" s="306">
        <f t="shared" si="7"/>
        <v>0</v>
      </c>
    </row>
    <row r="31" spans="1:23" ht="12.6" customHeight="1" thickBot="1" x14ac:dyDescent="0.25">
      <c r="A31" s="763"/>
      <c r="B31" s="740"/>
      <c r="C31" s="722">
        <v>2023</v>
      </c>
      <c r="D31" s="316">
        <f>D10+D13+D16+D19+D22+D25+D28</f>
        <v>72</v>
      </c>
      <c r="E31" s="326">
        <f t="shared" ref="E31:W31" si="8">E10+E13+E16+E19+E22+E25+E28</f>
        <v>454</v>
      </c>
      <c r="F31" s="377">
        <f t="shared" si="8"/>
        <v>8</v>
      </c>
      <c r="G31" s="377">
        <f t="shared" si="8"/>
        <v>0</v>
      </c>
      <c r="H31" s="377">
        <f t="shared" si="8"/>
        <v>29</v>
      </c>
      <c r="I31" s="377">
        <f t="shared" si="8"/>
        <v>0</v>
      </c>
      <c r="J31" s="325">
        <f t="shared" si="8"/>
        <v>454</v>
      </c>
      <c r="K31" s="316">
        <f t="shared" si="8"/>
        <v>526</v>
      </c>
      <c r="L31" s="326">
        <f t="shared" si="8"/>
        <v>426</v>
      </c>
      <c r="M31" s="322">
        <f t="shared" si="8"/>
        <v>362</v>
      </c>
      <c r="N31" s="323">
        <f t="shared" si="2"/>
        <v>0.84976525821596249</v>
      </c>
      <c r="O31" s="316">
        <f t="shared" si="8"/>
        <v>330</v>
      </c>
      <c r="P31" s="326">
        <f t="shared" si="8"/>
        <v>96</v>
      </c>
      <c r="Q31" s="322">
        <f t="shared" si="8"/>
        <v>0</v>
      </c>
      <c r="R31" s="322">
        <f t="shared" si="8"/>
        <v>2</v>
      </c>
      <c r="S31" s="322">
        <f t="shared" si="8"/>
        <v>0</v>
      </c>
      <c r="T31" s="377">
        <f t="shared" si="8"/>
        <v>94</v>
      </c>
      <c r="U31" s="316">
        <f t="shared" ref="U31" si="9">U10+U13+U19+U22+U25+U28</f>
        <v>466</v>
      </c>
      <c r="V31" s="316">
        <f t="shared" si="8"/>
        <v>100</v>
      </c>
      <c r="W31" s="316">
        <f t="shared" si="8"/>
        <v>121</v>
      </c>
    </row>
    <row r="32" spans="1:23" ht="12.6" customHeight="1" x14ac:dyDescent="0.2">
      <c r="A32" s="739" t="s">
        <v>102</v>
      </c>
      <c r="B32" s="738" t="s">
        <v>103</v>
      </c>
      <c r="C32" s="166">
        <v>2021</v>
      </c>
      <c r="D32" s="236"/>
      <c r="E32" s="237"/>
      <c r="F32" s="238"/>
      <c r="G32" s="238"/>
      <c r="H32" s="238"/>
      <c r="I32" s="238"/>
      <c r="J32" s="208">
        <f t="shared" ref="J32:J52" si="10">E32+I32</f>
        <v>0</v>
      </c>
      <c r="K32" s="206">
        <f>J32+D32</f>
        <v>0</v>
      </c>
      <c r="L32" s="204">
        <f t="shared" si="0"/>
        <v>0</v>
      </c>
      <c r="M32" s="239"/>
      <c r="N32" s="240">
        <f t="shared" si="2"/>
        <v>0</v>
      </c>
      <c r="O32" s="241"/>
      <c r="P32" s="242">
        <f t="shared" si="3"/>
        <v>0</v>
      </c>
      <c r="Q32" s="243"/>
      <c r="R32" s="243"/>
      <c r="S32" s="243"/>
      <c r="T32" s="244"/>
      <c r="U32" s="245"/>
      <c r="V32" s="246">
        <f t="shared" si="1"/>
        <v>0</v>
      </c>
      <c r="W32" s="241"/>
    </row>
    <row r="33" spans="1:23" ht="12.6" customHeight="1" x14ac:dyDescent="0.2">
      <c r="A33" s="739"/>
      <c r="B33" s="739"/>
      <c r="C33" s="167">
        <v>2022</v>
      </c>
      <c r="D33" s="247"/>
      <c r="E33" s="248"/>
      <c r="F33" s="249"/>
      <c r="G33" s="249"/>
      <c r="H33" s="249"/>
      <c r="I33" s="249"/>
      <c r="J33" s="195">
        <f t="shared" si="10"/>
        <v>0</v>
      </c>
      <c r="K33" s="193">
        <f t="shared" ref="K33:K52" si="11">J33+D33</f>
        <v>0</v>
      </c>
      <c r="L33" s="194">
        <f t="shared" si="0"/>
        <v>0</v>
      </c>
      <c r="M33" s="234"/>
      <c r="N33" s="198">
        <f t="shared" si="2"/>
        <v>0</v>
      </c>
      <c r="O33" s="229"/>
      <c r="P33" s="225">
        <f t="shared" si="3"/>
        <v>0</v>
      </c>
      <c r="Q33" s="234"/>
      <c r="R33" s="234"/>
      <c r="S33" s="234"/>
      <c r="T33" s="249"/>
      <c r="U33" s="250"/>
      <c r="V33" s="193">
        <f t="shared" si="1"/>
        <v>0</v>
      </c>
      <c r="W33" s="229"/>
    </row>
    <row r="34" spans="1:23" ht="12.6" customHeight="1" thickBot="1" x14ac:dyDescent="0.25">
      <c r="A34" s="740"/>
      <c r="B34" s="740"/>
      <c r="C34" s="722">
        <v>2023</v>
      </c>
      <c r="D34" s="290">
        <f>'6.Приложение 3_НД'!E8</f>
        <v>7</v>
      </c>
      <c r="E34" s="145">
        <v>30</v>
      </c>
      <c r="F34" s="142">
        <v>3</v>
      </c>
      <c r="G34" s="142"/>
      <c r="H34" s="142"/>
      <c r="I34" s="142"/>
      <c r="J34" s="280">
        <f t="shared" si="10"/>
        <v>30</v>
      </c>
      <c r="K34" s="199">
        <f t="shared" si="11"/>
        <v>37</v>
      </c>
      <c r="L34" s="225">
        <f t="shared" si="0"/>
        <v>28</v>
      </c>
      <c r="M34" s="286">
        <f>'6.Приложение 3_НД'!BA8</f>
        <v>22</v>
      </c>
      <c r="N34" s="221">
        <f t="shared" si="2"/>
        <v>0.7857142857142857</v>
      </c>
      <c r="O34" s="288">
        <f>'6.Приложение 3_НД'!AK8</f>
        <v>19</v>
      </c>
      <c r="P34" s="225">
        <f>Q34+R34+S34+T34</f>
        <v>9</v>
      </c>
      <c r="Q34" s="157">
        <v>5</v>
      </c>
      <c r="R34" s="157">
        <v>1</v>
      </c>
      <c r="S34" s="157">
        <v>3</v>
      </c>
      <c r="T34" s="161"/>
      <c r="U34" s="156">
        <v>82</v>
      </c>
      <c r="V34" s="211">
        <f t="shared" si="1"/>
        <v>9</v>
      </c>
      <c r="W34" s="148">
        <v>12</v>
      </c>
    </row>
    <row r="35" spans="1:23" ht="12.6" customHeight="1" x14ac:dyDescent="0.2">
      <c r="A35" s="738" t="s">
        <v>104</v>
      </c>
      <c r="B35" s="738" t="s">
        <v>105</v>
      </c>
      <c r="C35" s="166">
        <v>2021</v>
      </c>
      <c r="D35" s="251"/>
      <c r="E35" s="252"/>
      <c r="F35" s="253"/>
      <c r="G35" s="253"/>
      <c r="H35" s="253"/>
      <c r="I35" s="253"/>
      <c r="J35" s="189">
        <f t="shared" si="10"/>
        <v>0</v>
      </c>
      <c r="K35" s="186">
        <f t="shared" si="11"/>
        <v>0</v>
      </c>
      <c r="L35" s="187">
        <f t="shared" si="0"/>
        <v>0</v>
      </c>
      <c r="M35" s="254"/>
      <c r="N35" s="192">
        <f t="shared" si="2"/>
        <v>0</v>
      </c>
      <c r="O35" s="255"/>
      <c r="P35" s="256">
        <f t="shared" si="3"/>
        <v>0</v>
      </c>
      <c r="Q35" s="257"/>
      <c r="R35" s="257"/>
      <c r="S35" s="257"/>
      <c r="T35" s="258"/>
      <c r="U35" s="259"/>
      <c r="V35" s="260">
        <f t="shared" si="1"/>
        <v>0</v>
      </c>
      <c r="W35" s="255"/>
    </row>
    <row r="36" spans="1:23" ht="12.6" customHeight="1" x14ac:dyDescent="0.2">
      <c r="A36" s="739"/>
      <c r="B36" s="739"/>
      <c r="C36" s="167">
        <v>2022</v>
      </c>
      <c r="D36" s="247"/>
      <c r="E36" s="248"/>
      <c r="F36" s="249"/>
      <c r="G36" s="249"/>
      <c r="H36" s="249"/>
      <c r="I36" s="249"/>
      <c r="J36" s="195">
        <f t="shared" si="10"/>
        <v>0</v>
      </c>
      <c r="K36" s="193">
        <f t="shared" si="11"/>
        <v>0</v>
      </c>
      <c r="L36" s="194">
        <f t="shared" si="0"/>
        <v>0</v>
      </c>
      <c r="M36" s="234"/>
      <c r="N36" s="198">
        <f t="shared" si="2"/>
        <v>0</v>
      </c>
      <c r="O36" s="229"/>
      <c r="P36" s="261">
        <f t="shared" si="3"/>
        <v>0</v>
      </c>
      <c r="Q36" s="234"/>
      <c r="R36" s="234"/>
      <c r="S36" s="234"/>
      <c r="T36" s="224"/>
      <c r="U36" s="250"/>
      <c r="V36" s="193">
        <f t="shared" si="1"/>
        <v>0</v>
      </c>
      <c r="W36" s="229"/>
    </row>
    <row r="37" spans="1:23" ht="12.6" customHeight="1" thickBot="1" x14ac:dyDescent="0.25">
      <c r="A37" s="740"/>
      <c r="B37" s="740"/>
      <c r="C37" s="722">
        <v>2023</v>
      </c>
      <c r="D37" s="147">
        <v>2</v>
      </c>
      <c r="E37" s="146">
        <v>297</v>
      </c>
      <c r="F37" s="141">
        <v>1</v>
      </c>
      <c r="G37" s="141"/>
      <c r="H37" s="141"/>
      <c r="I37" s="141"/>
      <c r="J37" s="280">
        <f t="shared" si="10"/>
        <v>297</v>
      </c>
      <c r="K37" s="199">
        <f t="shared" si="11"/>
        <v>299</v>
      </c>
      <c r="L37" s="200">
        <f t="shared" si="0"/>
        <v>293</v>
      </c>
      <c r="M37" s="143">
        <v>291</v>
      </c>
      <c r="N37" s="202">
        <f t="shared" si="2"/>
        <v>0.99317406143344711</v>
      </c>
      <c r="O37" s="148">
        <v>273</v>
      </c>
      <c r="P37" s="287">
        <f t="shared" si="3"/>
        <v>20</v>
      </c>
      <c r="Q37" s="154"/>
      <c r="R37" s="154"/>
      <c r="S37" s="154"/>
      <c r="T37" s="155">
        <v>20</v>
      </c>
      <c r="U37" s="156">
        <v>290</v>
      </c>
      <c r="V37" s="199">
        <f t="shared" si="1"/>
        <v>6</v>
      </c>
      <c r="W37" s="148">
        <v>9</v>
      </c>
    </row>
    <row r="38" spans="1:23" ht="12.6" customHeight="1" x14ac:dyDescent="0.2">
      <c r="A38" s="738" t="s">
        <v>106</v>
      </c>
      <c r="B38" s="738" t="s">
        <v>107</v>
      </c>
      <c r="C38" s="166">
        <v>2021</v>
      </c>
      <c r="D38" s="251"/>
      <c r="E38" s="252"/>
      <c r="F38" s="253"/>
      <c r="G38" s="253"/>
      <c r="H38" s="253"/>
      <c r="I38" s="253"/>
      <c r="J38" s="189">
        <f t="shared" si="10"/>
        <v>0</v>
      </c>
      <c r="K38" s="186">
        <f t="shared" si="11"/>
        <v>0</v>
      </c>
      <c r="L38" s="187">
        <f t="shared" si="0"/>
        <v>0</v>
      </c>
      <c r="M38" s="254"/>
      <c r="N38" s="262">
        <f t="shared" si="2"/>
        <v>0</v>
      </c>
      <c r="O38" s="251"/>
      <c r="P38" s="256">
        <f>Q38+R38+S38+T38</f>
        <v>0</v>
      </c>
      <c r="Q38" s="257"/>
      <c r="R38" s="257"/>
      <c r="S38" s="257"/>
      <c r="T38" s="258"/>
      <c r="U38" s="48" t="s">
        <v>91</v>
      </c>
      <c r="V38" s="186">
        <f>SUM(K38-L38)</f>
        <v>0</v>
      </c>
      <c r="W38" s="49" t="s">
        <v>91</v>
      </c>
    </row>
    <row r="39" spans="1:23" ht="12.6" customHeight="1" x14ac:dyDescent="0.2">
      <c r="A39" s="739"/>
      <c r="B39" s="739"/>
      <c r="C39" s="167">
        <v>2022</v>
      </c>
      <c r="D39" s="247"/>
      <c r="E39" s="248"/>
      <c r="F39" s="249"/>
      <c r="G39" s="249"/>
      <c r="H39" s="249"/>
      <c r="I39" s="249"/>
      <c r="J39" s="195">
        <f t="shared" si="10"/>
        <v>0</v>
      </c>
      <c r="K39" s="193">
        <f t="shared" si="11"/>
        <v>0</v>
      </c>
      <c r="L39" s="194">
        <f t="shared" si="0"/>
        <v>0</v>
      </c>
      <c r="M39" s="234"/>
      <c r="N39" s="209">
        <f t="shared" si="2"/>
        <v>0</v>
      </c>
      <c r="O39" s="247"/>
      <c r="P39" s="261">
        <f>Q39+R39+S39+T39</f>
        <v>0</v>
      </c>
      <c r="Q39" s="234"/>
      <c r="R39" s="234"/>
      <c r="S39" s="234"/>
      <c r="T39" s="224"/>
      <c r="U39" s="48" t="s">
        <v>91</v>
      </c>
      <c r="V39" s="193">
        <f t="shared" si="1"/>
        <v>0</v>
      </c>
      <c r="W39" s="49" t="s">
        <v>91</v>
      </c>
    </row>
    <row r="40" spans="1:23" ht="12.6" customHeight="1" thickBot="1" x14ac:dyDescent="0.25">
      <c r="A40" s="740"/>
      <c r="B40" s="740"/>
      <c r="C40" s="722">
        <v>2023</v>
      </c>
      <c r="D40" s="147">
        <v>0</v>
      </c>
      <c r="E40" s="146">
        <v>53</v>
      </c>
      <c r="F40" s="141"/>
      <c r="G40" s="141"/>
      <c r="H40" s="141"/>
      <c r="I40" s="141"/>
      <c r="J40" s="280">
        <f t="shared" si="10"/>
        <v>53</v>
      </c>
      <c r="K40" s="199">
        <f t="shared" si="11"/>
        <v>53</v>
      </c>
      <c r="L40" s="200">
        <f t="shared" si="0"/>
        <v>53</v>
      </c>
      <c r="M40" s="143">
        <v>53</v>
      </c>
      <c r="N40" s="268">
        <f t="shared" si="2"/>
        <v>1</v>
      </c>
      <c r="O40" s="147">
        <v>47</v>
      </c>
      <c r="P40" s="261">
        <f>Q40+R40+S40+T40</f>
        <v>6</v>
      </c>
      <c r="Q40" s="143"/>
      <c r="R40" s="143"/>
      <c r="S40" s="143"/>
      <c r="T40" s="150">
        <v>6</v>
      </c>
      <c r="U40" s="281" t="s">
        <v>91</v>
      </c>
      <c r="V40" s="246">
        <f>SUM(K40-L40)</f>
        <v>0</v>
      </c>
      <c r="W40" s="284" t="s">
        <v>91</v>
      </c>
    </row>
    <row r="41" spans="1:23" ht="12.6" customHeight="1" x14ac:dyDescent="0.2">
      <c r="A41" s="738" t="s">
        <v>108</v>
      </c>
      <c r="B41" s="738" t="s">
        <v>109</v>
      </c>
      <c r="C41" s="166">
        <v>2021</v>
      </c>
      <c r="D41" s="251"/>
      <c r="E41" s="252"/>
      <c r="F41" s="253"/>
      <c r="G41" s="253"/>
      <c r="H41" s="253"/>
      <c r="I41" s="253"/>
      <c r="J41" s="189">
        <f t="shared" si="10"/>
        <v>0</v>
      </c>
      <c r="K41" s="186">
        <f t="shared" si="11"/>
        <v>0</v>
      </c>
      <c r="L41" s="187">
        <f t="shared" si="0"/>
        <v>0</v>
      </c>
      <c r="M41" s="254"/>
      <c r="N41" s="192">
        <f t="shared" si="2"/>
        <v>0</v>
      </c>
      <c r="O41" s="255"/>
      <c r="P41" s="256">
        <f t="shared" si="3"/>
        <v>0</v>
      </c>
      <c r="Q41" s="257"/>
      <c r="R41" s="257"/>
      <c r="S41" s="257"/>
      <c r="T41" s="258"/>
      <c r="U41" s="259"/>
      <c r="V41" s="186">
        <f t="shared" ref="V41:V51" si="12">SUM(K41-L41)</f>
        <v>0</v>
      </c>
      <c r="W41" s="255"/>
    </row>
    <row r="42" spans="1:23" ht="12.6" customHeight="1" x14ac:dyDescent="0.2">
      <c r="A42" s="739"/>
      <c r="B42" s="739"/>
      <c r="C42" s="167">
        <v>2022</v>
      </c>
      <c r="D42" s="247"/>
      <c r="E42" s="248"/>
      <c r="F42" s="249"/>
      <c r="G42" s="249"/>
      <c r="H42" s="249"/>
      <c r="I42" s="249"/>
      <c r="J42" s="195">
        <f t="shared" si="10"/>
        <v>0</v>
      </c>
      <c r="K42" s="193">
        <f t="shared" si="11"/>
        <v>0</v>
      </c>
      <c r="L42" s="194">
        <f t="shared" si="0"/>
        <v>0</v>
      </c>
      <c r="M42" s="234"/>
      <c r="N42" s="198">
        <f t="shared" si="2"/>
        <v>0</v>
      </c>
      <c r="O42" s="263"/>
      <c r="P42" s="261">
        <f t="shared" si="3"/>
        <v>0</v>
      </c>
      <c r="Q42" s="235"/>
      <c r="R42" s="235"/>
      <c r="S42" s="235"/>
      <c r="T42" s="214"/>
      <c r="U42" s="264"/>
      <c r="V42" s="193">
        <f t="shared" si="12"/>
        <v>0</v>
      </c>
      <c r="W42" s="263"/>
    </row>
    <row r="43" spans="1:23" ht="12.6" customHeight="1" thickBot="1" x14ac:dyDescent="0.25">
      <c r="A43" s="740"/>
      <c r="B43" s="740"/>
      <c r="C43" s="722">
        <v>2023</v>
      </c>
      <c r="D43" s="147">
        <v>6</v>
      </c>
      <c r="E43" s="146">
        <v>32</v>
      </c>
      <c r="F43" s="141"/>
      <c r="G43" s="141"/>
      <c r="H43" s="141"/>
      <c r="I43" s="141"/>
      <c r="J43" s="280">
        <f t="shared" si="10"/>
        <v>32</v>
      </c>
      <c r="K43" s="199">
        <f t="shared" si="11"/>
        <v>38</v>
      </c>
      <c r="L43" s="225">
        <f t="shared" si="0"/>
        <v>31</v>
      </c>
      <c r="M43" s="143">
        <v>26</v>
      </c>
      <c r="N43" s="202">
        <f t="shared" si="2"/>
        <v>0.83870967741935487</v>
      </c>
      <c r="O43" s="152">
        <v>30</v>
      </c>
      <c r="P43" s="225">
        <f t="shared" si="3"/>
        <v>1</v>
      </c>
      <c r="Q43" s="143"/>
      <c r="R43" s="143"/>
      <c r="S43" s="143"/>
      <c r="T43" s="150">
        <v>1</v>
      </c>
      <c r="U43" s="151">
        <v>46</v>
      </c>
      <c r="V43" s="199">
        <f t="shared" si="12"/>
        <v>7</v>
      </c>
      <c r="W43" s="152">
        <v>2</v>
      </c>
    </row>
    <row r="44" spans="1:23" ht="12.6" customHeight="1" x14ac:dyDescent="0.2">
      <c r="A44" s="738" t="s">
        <v>110</v>
      </c>
      <c r="B44" s="738" t="s">
        <v>111</v>
      </c>
      <c r="C44" s="166">
        <v>2021</v>
      </c>
      <c r="D44" s="251"/>
      <c r="E44" s="252"/>
      <c r="F44" s="253"/>
      <c r="G44" s="253"/>
      <c r="H44" s="253"/>
      <c r="I44" s="253"/>
      <c r="J44" s="189">
        <f t="shared" si="10"/>
        <v>0</v>
      </c>
      <c r="K44" s="193">
        <f t="shared" si="11"/>
        <v>0</v>
      </c>
      <c r="L44" s="187">
        <f t="shared" si="0"/>
        <v>0</v>
      </c>
      <c r="M44" s="254"/>
      <c r="N44" s="192">
        <f t="shared" si="2"/>
        <v>0</v>
      </c>
      <c r="O44" s="263"/>
      <c r="P44" s="256">
        <f t="shared" si="3"/>
        <v>0</v>
      </c>
      <c r="Q44" s="257"/>
      <c r="R44" s="257"/>
      <c r="S44" s="257"/>
      <c r="T44" s="258"/>
      <c r="U44" s="264"/>
      <c r="V44" s="206">
        <f t="shared" si="12"/>
        <v>0</v>
      </c>
      <c r="W44" s="263"/>
    </row>
    <row r="45" spans="1:23" ht="12.6" customHeight="1" x14ac:dyDescent="0.2">
      <c r="A45" s="739"/>
      <c r="B45" s="739"/>
      <c r="C45" s="167">
        <v>2022</v>
      </c>
      <c r="D45" s="247"/>
      <c r="E45" s="248"/>
      <c r="F45" s="249"/>
      <c r="G45" s="249"/>
      <c r="H45" s="249"/>
      <c r="I45" s="249"/>
      <c r="J45" s="195">
        <f t="shared" si="10"/>
        <v>0</v>
      </c>
      <c r="K45" s="193">
        <f t="shared" si="11"/>
        <v>0</v>
      </c>
      <c r="L45" s="194">
        <f t="shared" si="0"/>
        <v>0</v>
      </c>
      <c r="M45" s="234"/>
      <c r="N45" s="198">
        <f t="shared" si="2"/>
        <v>0</v>
      </c>
      <c r="O45" s="263"/>
      <c r="P45" s="261">
        <f t="shared" si="3"/>
        <v>0</v>
      </c>
      <c r="Q45" s="235"/>
      <c r="R45" s="235"/>
      <c r="S45" s="235"/>
      <c r="T45" s="214"/>
      <c r="U45" s="264"/>
      <c r="V45" s="193">
        <f t="shared" si="12"/>
        <v>0</v>
      </c>
      <c r="W45" s="263"/>
    </row>
    <row r="46" spans="1:23" ht="12.6" customHeight="1" thickBot="1" x14ac:dyDescent="0.25">
      <c r="A46" s="740"/>
      <c r="B46" s="740"/>
      <c r="C46" s="722">
        <v>2023</v>
      </c>
      <c r="D46" s="149">
        <v>2</v>
      </c>
      <c r="E46" s="145">
        <v>29</v>
      </c>
      <c r="F46" s="142"/>
      <c r="G46" s="142"/>
      <c r="H46" s="142"/>
      <c r="I46" s="142"/>
      <c r="J46" s="280">
        <f t="shared" si="10"/>
        <v>29</v>
      </c>
      <c r="K46" s="199">
        <f t="shared" si="11"/>
        <v>31</v>
      </c>
      <c r="L46" s="225">
        <f t="shared" si="0"/>
        <v>31</v>
      </c>
      <c r="M46" s="144">
        <v>30</v>
      </c>
      <c r="N46" s="221">
        <f t="shared" si="2"/>
        <v>0.967741935483871</v>
      </c>
      <c r="O46" s="152">
        <v>29</v>
      </c>
      <c r="P46" s="225">
        <f t="shared" si="3"/>
        <v>2</v>
      </c>
      <c r="Q46" s="143"/>
      <c r="R46" s="143"/>
      <c r="S46" s="143"/>
      <c r="T46" s="150">
        <v>2</v>
      </c>
      <c r="U46" s="151">
        <v>33</v>
      </c>
      <c r="V46" s="199">
        <f t="shared" si="12"/>
        <v>0</v>
      </c>
      <c r="W46" s="152">
        <v>0</v>
      </c>
    </row>
    <row r="47" spans="1:23" ht="12.6" customHeight="1" x14ac:dyDescent="0.2">
      <c r="A47" s="738" t="s">
        <v>112</v>
      </c>
      <c r="B47" s="738" t="s">
        <v>113</v>
      </c>
      <c r="C47" s="166">
        <v>2021</v>
      </c>
      <c r="D47" s="251"/>
      <c r="E47" s="252"/>
      <c r="F47" s="253"/>
      <c r="G47" s="253"/>
      <c r="H47" s="253"/>
      <c r="I47" s="253"/>
      <c r="J47" s="189">
        <f t="shared" si="10"/>
        <v>0</v>
      </c>
      <c r="K47" s="186">
        <f t="shared" si="11"/>
        <v>0</v>
      </c>
      <c r="L47" s="190">
        <f t="shared" si="0"/>
        <v>0</v>
      </c>
      <c r="M47" s="254"/>
      <c r="N47" s="192">
        <f t="shared" si="2"/>
        <v>0</v>
      </c>
      <c r="O47" s="266"/>
      <c r="P47" s="256">
        <f t="shared" si="3"/>
        <v>0</v>
      </c>
      <c r="Q47" s="257"/>
      <c r="R47" s="257"/>
      <c r="S47" s="257"/>
      <c r="T47" s="258"/>
      <c r="U47" s="266"/>
      <c r="V47" s="246">
        <f t="shared" si="12"/>
        <v>0</v>
      </c>
      <c r="W47" s="266"/>
    </row>
    <row r="48" spans="1:23" ht="12.6" customHeight="1" x14ac:dyDescent="0.2">
      <c r="A48" s="739"/>
      <c r="B48" s="739"/>
      <c r="C48" s="167">
        <v>2022</v>
      </c>
      <c r="D48" s="247"/>
      <c r="E48" s="248"/>
      <c r="F48" s="249"/>
      <c r="G48" s="249"/>
      <c r="H48" s="249"/>
      <c r="I48" s="249"/>
      <c r="J48" s="195">
        <f t="shared" si="10"/>
        <v>0</v>
      </c>
      <c r="K48" s="193">
        <f t="shared" si="11"/>
        <v>0</v>
      </c>
      <c r="L48" s="196">
        <f t="shared" si="0"/>
        <v>0</v>
      </c>
      <c r="M48" s="234"/>
      <c r="N48" s="198">
        <f t="shared" si="2"/>
        <v>0</v>
      </c>
      <c r="O48" s="267"/>
      <c r="P48" s="261">
        <f t="shared" si="3"/>
        <v>0</v>
      </c>
      <c r="Q48" s="235"/>
      <c r="R48" s="235"/>
      <c r="S48" s="235"/>
      <c r="T48" s="214"/>
      <c r="U48" s="267"/>
      <c r="V48" s="265">
        <f t="shared" si="12"/>
        <v>0</v>
      </c>
      <c r="W48" s="267"/>
    </row>
    <row r="49" spans="1:23" ht="12.6" customHeight="1" thickBot="1" x14ac:dyDescent="0.25">
      <c r="A49" s="740"/>
      <c r="B49" s="740"/>
      <c r="C49" s="722">
        <v>2023</v>
      </c>
      <c r="D49" s="149"/>
      <c r="E49" s="145"/>
      <c r="F49" s="142"/>
      <c r="G49" s="142"/>
      <c r="H49" s="142"/>
      <c r="I49" s="142"/>
      <c r="J49" s="280">
        <f t="shared" si="10"/>
        <v>0</v>
      </c>
      <c r="K49" s="265">
        <f t="shared" si="11"/>
        <v>0</v>
      </c>
      <c r="L49" s="261">
        <f t="shared" si="0"/>
        <v>0</v>
      </c>
      <c r="M49" s="144"/>
      <c r="N49" s="221">
        <f t="shared" si="2"/>
        <v>0</v>
      </c>
      <c r="O49" s="149"/>
      <c r="P49" s="261">
        <f t="shared" si="3"/>
        <v>0</v>
      </c>
      <c r="Q49" s="144"/>
      <c r="R49" s="144"/>
      <c r="S49" s="144"/>
      <c r="T49" s="153"/>
      <c r="U49" s="149"/>
      <c r="V49" s="265">
        <f t="shared" si="12"/>
        <v>0</v>
      </c>
      <c r="W49" s="149"/>
    </row>
    <row r="50" spans="1:23" ht="12.6" customHeight="1" x14ac:dyDescent="0.2">
      <c r="A50" s="769" t="s">
        <v>114</v>
      </c>
      <c r="B50" s="738" t="s">
        <v>115</v>
      </c>
      <c r="C50" s="166">
        <v>2021</v>
      </c>
      <c r="D50" s="251"/>
      <c r="E50" s="252"/>
      <c r="F50" s="253"/>
      <c r="G50" s="253"/>
      <c r="H50" s="253"/>
      <c r="I50" s="253"/>
      <c r="J50" s="189">
        <f t="shared" si="10"/>
        <v>0</v>
      </c>
      <c r="K50" s="186">
        <f t="shared" si="11"/>
        <v>0</v>
      </c>
      <c r="L50" s="190">
        <f t="shared" si="0"/>
        <v>0</v>
      </c>
      <c r="M50" s="254"/>
      <c r="N50" s="192">
        <f t="shared" si="2"/>
        <v>0</v>
      </c>
      <c r="O50" s="251"/>
      <c r="P50" s="190">
        <f t="shared" si="3"/>
        <v>0</v>
      </c>
      <c r="Q50" s="254"/>
      <c r="R50" s="254"/>
      <c r="S50" s="254"/>
      <c r="T50" s="222"/>
      <c r="U50" s="251"/>
      <c r="V50" s="186">
        <f t="shared" si="12"/>
        <v>0</v>
      </c>
      <c r="W50" s="251"/>
    </row>
    <row r="51" spans="1:23" ht="12.6" customHeight="1" x14ac:dyDescent="0.2">
      <c r="A51" s="770"/>
      <c r="B51" s="739"/>
      <c r="C51" s="167">
        <v>2022</v>
      </c>
      <c r="D51" s="247"/>
      <c r="E51" s="248"/>
      <c r="F51" s="249"/>
      <c r="G51" s="249"/>
      <c r="H51" s="249"/>
      <c r="I51" s="249"/>
      <c r="J51" s="195">
        <f t="shared" si="10"/>
        <v>0</v>
      </c>
      <c r="K51" s="193">
        <f t="shared" si="11"/>
        <v>0</v>
      </c>
      <c r="L51" s="196">
        <f t="shared" si="0"/>
        <v>0</v>
      </c>
      <c r="M51" s="234"/>
      <c r="N51" s="198">
        <f t="shared" si="2"/>
        <v>0</v>
      </c>
      <c r="O51" s="247"/>
      <c r="P51" s="196">
        <f t="shared" si="3"/>
        <v>0</v>
      </c>
      <c r="Q51" s="234"/>
      <c r="R51" s="234"/>
      <c r="S51" s="234"/>
      <c r="T51" s="224"/>
      <c r="U51" s="247"/>
      <c r="V51" s="193">
        <f t="shared" si="12"/>
        <v>0</v>
      </c>
      <c r="W51" s="247"/>
    </row>
    <row r="52" spans="1:23" ht="12.6" customHeight="1" thickBot="1" x14ac:dyDescent="0.25">
      <c r="A52" s="771"/>
      <c r="B52" s="740"/>
      <c r="C52" s="722">
        <v>2023</v>
      </c>
      <c r="D52" s="282">
        <f>'6.Приложение 3_НД'!J8</f>
        <v>1</v>
      </c>
      <c r="E52" s="146">
        <v>2</v>
      </c>
      <c r="F52" s="141"/>
      <c r="G52" s="141"/>
      <c r="H52" s="141"/>
      <c r="I52" s="141"/>
      <c r="J52" s="280">
        <f t="shared" si="10"/>
        <v>2</v>
      </c>
      <c r="K52" s="199">
        <f t="shared" si="11"/>
        <v>3</v>
      </c>
      <c r="L52" s="225">
        <f>O52+P52</f>
        <v>3</v>
      </c>
      <c r="M52" s="286">
        <f>'6.Приложение 3_НД'!BF8</f>
        <v>3</v>
      </c>
      <c r="N52" s="221">
        <f t="shared" si="2"/>
        <v>1</v>
      </c>
      <c r="O52" s="282">
        <f>'6.Приложение 3_НД'!AP8</f>
        <v>3</v>
      </c>
      <c r="P52" s="225">
        <f>Q52+R52+S52+T52</f>
        <v>0</v>
      </c>
      <c r="Q52" s="143"/>
      <c r="R52" s="143"/>
      <c r="S52" s="143"/>
      <c r="T52" s="150"/>
      <c r="U52" s="147">
        <v>8</v>
      </c>
      <c r="V52" s="211">
        <f>SUM(K52-L52)</f>
        <v>0</v>
      </c>
      <c r="W52" s="147">
        <v>2</v>
      </c>
    </row>
    <row r="53" spans="1:23" ht="12.6" customHeight="1" x14ac:dyDescent="0.2">
      <c r="A53" s="761" t="s">
        <v>116</v>
      </c>
      <c r="B53" s="738" t="s">
        <v>117</v>
      </c>
      <c r="C53" s="166">
        <v>2021</v>
      </c>
      <c r="D53" s="186">
        <f t="shared" ref="D53:M55" si="13">D32+D35+D38+D41+D44+D47+D50</f>
        <v>0</v>
      </c>
      <c r="E53" s="187">
        <f t="shared" si="13"/>
        <v>0</v>
      </c>
      <c r="F53" s="188">
        <f t="shared" si="13"/>
        <v>0</v>
      </c>
      <c r="G53" s="188">
        <f t="shared" ref="G53:H53" si="14">G32+G35+G38+G41+G44+G47+G50</f>
        <v>0</v>
      </c>
      <c r="H53" s="188">
        <f t="shared" si="14"/>
        <v>0</v>
      </c>
      <c r="I53" s="188">
        <f t="shared" ref="I53:J53" si="15">I32+I35+I38+I41+I44+I47+I50</f>
        <v>0</v>
      </c>
      <c r="J53" s="189">
        <f t="shared" si="15"/>
        <v>0</v>
      </c>
      <c r="K53" s="217">
        <f>K32+K35+K38+K41+K44+K47+K50</f>
        <v>0</v>
      </c>
      <c r="L53" s="190">
        <f t="shared" si="13"/>
        <v>0</v>
      </c>
      <c r="M53" s="191">
        <f t="shared" si="13"/>
        <v>0</v>
      </c>
      <c r="N53" s="192">
        <f>IF(L53&lt;&gt;0,M53/L53,0)</f>
        <v>0</v>
      </c>
      <c r="O53" s="218">
        <f>O32+O35+O38+O41+O44+O47+O50</f>
        <v>0</v>
      </c>
      <c r="P53" s="190">
        <f>P32+P35+P38+P41+P44+P47+P50</f>
        <v>0</v>
      </c>
      <c r="Q53" s="191">
        <f>Q32+Q35+Q38+Q41+Q44+Q47+Q50</f>
        <v>0</v>
      </c>
      <c r="R53" s="191">
        <f>R32+R35+R38+R41+R44+R47+R50</f>
        <v>0</v>
      </c>
      <c r="S53" s="191">
        <f t="shared" ref="S53:T55" si="16">S32+S35+S38+S41+S44+S47+S50</f>
        <v>0</v>
      </c>
      <c r="T53" s="189">
        <f t="shared" si="16"/>
        <v>0</v>
      </c>
      <c r="U53" s="186">
        <f>U32+U35+U41+U44+U47+U50</f>
        <v>0</v>
      </c>
      <c r="V53" s="203">
        <f>V32+V35+V38+V41+V44+V47+V50</f>
        <v>0</v>
      </c>
      <c r="W53" s="203">
        <f>W32+W35+W41+W44+W47+W50</f>
        <v>0</v>
      </c>
    </row>
    <row r="54" spans="1:23" ht="12.6" customHeight="1" x14ac:dyDescent="0.2">
      <c r="A54" s="762"/>
      <c r="B54" s="739"/>
      <c r="C54" s="167">
        <v>2022</v>
      </c>
      <c r="D54" s="206">
        <f t="shared" si="13"/>
        <v>0</v>
      </c>
      <c r="E54" s="204">
        <f t="shared" si="13"/>
        <v>0</v>
      </c>
      <c r="F54" s="207">
        <f t="shared" si="13"/>
        <v>0</v>
      </c>
      <c r="G54" s="207">
        <f t="shared" ref="G54:H54" si="17">G33+G36+G39+G42+G45+G48+G51</f>
        <v>0</v>
      </c>
      <c r="H54" s="207">
        <f t="shared" si="17"/>
        <v>0</v>
      </c>
      <c r="I54" s="207">
        <f t="shared" ref="I54:J54" si="18">I33+I36+I39+I42+I45+I48+I51</f>
        <v>0</v>
      </c>
      <c r="J54" s="208">
        <f t="shared" si="18"/>
        <v>0</v>
      </c>
      <c r="K54" s="217">
        <f>K33+K36+K39+K42+K45+K48+K51</f>
        <v>0</v>
      </c>
      <c r="L54" s="196">
        <f t="shared" si="13"/>
        <v>0</v>
      </c>
      <c r="M54" s="197">
        <f t="shared" si="13"/>
        <v>0</v>
      </c>
      <c r="N54" s="198">
        <f t="shared" si="2"/>
        <v>0</v>
      </c>
      <c r="O54" s="203">
        <f t="shared" ref="O54:R55" si="19">O33+O36+O39+O42+O45+O48+O51</f>
        <v>0</v>
      </c>
      <c r="P54" s="210">
        <f t="shared" si="19"/>
        <v>0</v>
      </c>
      <c r="Q54" s="205">
        <f t="shared" si="19"/>
        <v>0</v>
      </c>
      <c r="R54" s="205">
        <f t="shared" si="19"/>
        <v>0</v>
      </c>
      <c r="S54" s="197">
        <f t="shared" si="16"/>
        <v>0</v>
      </c>
      <c r="T54" s="195">
        <f t="shared" si="16"/>
        <v>0</v>
      </c>
      <c r="U54" s="206">
        <f>U33+U36+U42+U45+U48+U51</f>
        <v>0</v>
      </c>
      <c r="V54" s="203">
        <f>V33+V36+V39+V42+V45+V48+V51</f>
        <v>0</v>
      </c>
      <c r="W54" s="203">
        <f>W33+W36+W42+W45+W48+W51</f>
        <v>0</v>
      </c>
    </row>
    <row r="55" spans="1:23" ht="12" customHeight="1" thickBot="1" x14ac:dyDescent="0.25">
      <c r="A55" s="762"/>
      <c r="B55" s="740"/>
      <c r="C55" s="722">
        <v>2023</v>
      </c>
      <c r="D55" s="211">
        <f t="shared" si="13"/>
        <v>18</v>
      </c>
      <c r="E55" s="212">
        <f t="shared" si="13"/>
        <v>443</v>
      </c>
      <c r="F55" s="213">
        <f t="shared" si="13"/>
        <v>4</v>
      </c>
      <c r="G55" s="213">
        <f t="shared" ref="G55:H55" si="20">G34+G37+G40+G43+G46+G49+G52</f>
        <v>0</v>
      </c>
      <c r="H55" s="213">
        <f t="shared" si="20"/>
        <v>0</v>
      </c>
      <c r="I55" s="213">
        <f t="shared" ref="I55:J55" si="21">I34+I37+I40+I43+I46+I49+I52</f>
        <v>0</v>
      </c>
      <c r="J55" s="280">
        <f t="shared" si="21"/>
        <v>443</v>
      </c>
      <c r="K55" s="291">
        <f>K34+K37+K40+K43+K46+K49+K52</f>
        <v>461</v>
      </c>
      <c r="L55" s="261">
        <f t="shared" si="13"/>
        <v>439</v>
      </c>
      <c r="M55" s="220">
        <f t="shared" si="13"/>
        <v>425</v>
      </c>
      <c r="N55" s="221">
        <f t="shared" si="2"/>
        <v>0.96810933940774491</v>
      </c>
      <c r="O55" s="219">
        <f t="shared" si="19"/>
        <v>401</v>
      </c>
      <c r="P55" s="287">
        <f>P34+P37+P40+P43+P46+P49+P52</f>
        <v>38</v>
      </c>
      <c r="Q55" s="215">
        <f>Q34+Q37+Q40+Q43+Q46+Q49+Q52</f>
        <v>5</v>
      </c>
      <c r="R55" s="215">
        <f t="shared" si="19"/>
        <v>1</v>
      </c>
      <c r="S55" s="201">
        <f t="shared" si="16"/>
        <v>3</v>
      </c>
      <c r="T55" s="216">
        <f t="shared" si="16"/>
        <v>29</v>
      </c>
      <c r="U55" s="211">
        <f>U34+U37+U43+U46+U49+U52</f>
        <v>459</v>
      </c>
      <c r="V55" s="211">
        <f>V34+V37+V40+V43+V46+V49+V52</f>
        <v>22</v>
      </c>
      <c r="W55" s="203">
        <f>W34+W37+W43+W46+W49+W52</f>
        <v>25</v>
      </c>
    </row>
    <row r="56" spans="1:23" ht="12.6" customHeight="1" x14ac:dyDescent="0.2">
      <c r="A56" s="772" t="s">
        <v>118</v>
      </c>
      <c r="B56" s="738" t="s">
        <v>119</v>
      </c>
      <c r="C56" s="166">
        <v>2021</v>
      </c>
      <c r="D56" s="292">
        <f t="shared" ref="D56:M58" si="22">SUM(D29+D53)</f>
        <v>0</v>
      </c>
      <c r="E56" s="293">
        <f t="shared" si="22"/>
        <v>0</v>
      </c>
      <c r="F56" s="294">
        <f t="shared" si="22"/>
        <v>0</v>
      </c>
      <c r="G56" s="294">
        <f t="shared" ref="G56:H56" si="23">SUM(G29+G53)</f>
        <v>0</v>
      </c>
      <c r="H56" s="294">
        <f t="shared" si="23"/>
        <v>0</v>
      </c>
      <c r="I56" s="294">
        <f t="shared" ref="I56:J56" si="24">SUM(I29+I53)</f>
        <v>0</v>
      </c>
      <c r="J56" s="295">
        <f t="shared" si="24"/>
        <v>0</v>
      </c>
      <c r="K56" s="296">
        <f>SUM(K29+K53)</f>
        <v>0</v>
      </c>
      <c r="L56" s="297">
        <f t="shared" si="22"/>
        <v>0</v>
      </c>
      <c r="M56" s="298">
        <f t="shared" si="22"/>
        <v>0</v>
      </c>
      <c r="N56" s="299">
        <f t="shared" si="2"/>
        <v>0</v>
      </c>
      <c r="O56" s="300">
        <f>SUM(O29+O53)</f>
        <v>0</v>
      </c>
      <c r="P56" s="301">
        <f t="shared" ref="P56:W58" si="25">SUM(P29+P53)</f>
        <v>0</v>
      </c>
      <c r="Q56" s="302">
        <f t="shared" si="25"/>
        <v>0</v>
      </c>
      <c r="R56" s="302">
        <f t="shared" si="25"/>
        <v>0</v>
      </c>
      <c r="S56" s="302">
        <f t="shared" si="25"/>
        <v>0</v>
      </c>
      <c r="T56" s="303">
        <f t="shared" si="25"/>
        <v>0</v>
      </c>
      <c r="U56" s="304">
        <f t="shared" si="25"/>
        <v>0</v>
      </c>
      <c r="V56" s="292">
        <f t="shared" si="25"/>
        <v>0</v>
      </c>
      <c r="W56" s="305">
        <f t="shared" si="25"/>
        <v>0</v>
      </c>
    </row>
    <row r="57" spans="1:23" ht="12.6" customHeight="1" x14ac:dyDescent="0.2">
      <c r="A57" s="773"/>
      <c r="B57" s="739"/>
      <c r="C57" s="167">
        <v>2022</v>
      </c>
      <c r="D57" s="306">
        <f t="shared" si="22"/>
        <v>0</v>
      </c>
      <c r="E57" s="307">
        <f t="shared" si="22"/>
        <v>0</v>
      </c>
      <c r="F57" s="308">
        <f t="shared" si="22"/>
        <v>0</v>
      </c>
      <c r="G57" s="308">
        <f t="shared" ref="G57:H57" si="26">SUM(G30+G54)</f>
        <v>0</v>
      </c>
      <c r="H57" s="308">
        <f t="shared" si="26"/>
        <v>0</v>
      </c>
      <c r="I57" s="308">
        <f t="shared" ref="I57:J57" si="27">SUM(I30+I54)</f>
        <v>0</v>
      </c>
      <c r="J57" s="309">
        <f t="shared" si="27"/>
        <v>0</v>
      </c>
      <c r="K57" s="310">
        <f>SUM(K30+K54)</f>
        <v>0</v>
      </c>
      <c r="L57" s="311">
        <f t="shared" si="22"/>
        <v>0</v>
      </c>
      <c r="M57" s="312">
        <f t="shared" si="22"/>
        <v>0</v>
      </c>
      <c r="N57" s="313">
        <f t="shared" si="2"/>
        <v>0</v>
      </c>
      <c r="O57" s="314">
        <f>SUM(O30+O54)</f>
        <v>0</v>
      </c>
      <c r="P57" s="311">
        <f t="shared" si="25"/>
        <v>0</v>
      </c>
      <c r="Q57" s="312">
        <f>SUM(Q30+Q54)</f>
        <v>0</v>
      </c>
      <c r="R57" s="312">
        <f t="shared" si="25"/>
        <v>0</v>
      </c>
      <c r="S57" s="312">
        <f t="shared" si="25"/>
        <v>0</v>
      </c>
      <c r="T57" s="309">
        <f t="shared" si="25"/>
        <v>0</v>
      </c>
      <c r="U57" s="307">
        <f t="shared" si="25"/>
        <v>0</v>
      </c>
      <c r="V57" s="306">
        <f t="shared" si="25"/>
        <v>0</v>
      </c>
      <c r="W57" s="315">
        <f t="shared" si="25"/>
        <v>0</v>
      </c>
    </row>
    <row r="58" spans="1:23" ht="12.6" customHeight="1" thickBot="1" x14ac:dyDescent="0.25">
      <c r="A58" s="774"/>
      <c r="B58" s="740"/>
      <c r="C58" s="722">
        <v>2023</v>
      </c>
      <c r="D58" s="316">
        <f t="shared" si="22"/>
        <v>90</v>
      </c>
      <c r="E58" s="317">
        <f t="shared" si="22"/>
        <v>897</v>
      </c>
      <c r="F58" s="318">
        <f t="shared" si="22"/>
        <v>12</v>
      </c>
      <c r="G58" s="318">
        <f t="shared" ref="G58:H58" si="28">SUM(G31+G55)</f>
        <v>0</v>
      </c>
      <c r="H58" s="318">
        <f t="shared" si="28"/>
        <v>29</v>
      </c>
      <c r="I58" s="318">
        <f t="shared" ref="I58:J58" si="29">SUM(I31+I55)</f>
        <v>0</v>
      </c>
      <c r="J58" s="319">
        <f t="shared" si="29"/>
        <v>897</v>
      </c>
      <c r="K58" s="320">
        <f>SUM(K31+K55)</f>
        <v>987</v>
      </c>
      <c r="L58" s="321">
        <f t="shared" si="22"/>
        <v>865</v>
      </c>
      <c r="M58" s="322">
        <f t="shared" si="22"/>
        <v>787</v>
      </c>
      <c r="N58" s="323">
        <f>IF(L58&lt;&gt;0,M58/L58,0)</f>
        <v>0.90982658959537577</v>
      </c>
      <c r="O58" s="324">
        <f>SUM(O31+O55)</f>
        <v>731</v>
      </c>
      <c r="P58" s="321">
        <f t="shared" si="25"/>
        <v>134</v>
      </c>
      <c r="Q58" s="322">
        <f t="shared" si="25"/>
        <v>5</v>
      </c>
      <c r="R58" s="322">
        <f t="shared" si="25"/>
        <v>3</v>
      </c>
      <c r="S58" s="322">
        <f t="shared" si="25"/>
        <v>3</v>
      </c>
      <c r="T58" s="325">
        <f t="shared" si="25"/>
        <v>123</v>
      </c>
      <c r="U58" s="326">
        <f t="shared" si="25"/>
        <v>925</v>
      </c>
      <c r="V58" s="316">
        <f>SUM(V31+V55)</f>
        <v>122</v>
      </c>
      <c r="W58" s="327">
        <f t="shared" si="25"/>
        <v>146</v>
      </c>
    </row>
    <row r="59" spans="1:23" ht="12.6" customHeight="1" thickBot="1" x14ac:dyDescent="0.25">
      <c r="A59" s="739" t="s">
        <v>120</v>
      </c>
      <c r="B59" s="738" t="s">
        <v>121</v>
      </c>
      <c r="C59" s="166">
        <v>2021</v>
      </c>
      <c r="D59" s="328"/>
      <c r="E59" s="329"/>
      <c r="F59" s="329"/>
      <c r="G59" s="329"/>
      <c r="H59" s="329"/>
      <c r="I59" s="329"/>
      <c r="J59" s="330"/>
      <c r="K59" s="226"/>
      <c r="L59" s="331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</row>
    <row r="60" spans="1:23" ht="21.75" customHeight="1" thickBot="1" x14ac:dyDescent="0.25">
      <c r="A60" s="739"/>
      <c r="B60" s="739"/>
      <c r="C60" s="167">
        <v>2022</v>
      </c>
      <c r="D60" s="333"/>
      <c r="E60" s="131"/>
      <c r="F60" s="131"/>
      <c r="G60" s="131"/>
      <c r="H60" s="131"/>
      <c r="I60" s="131"/>
      <c r="J60" s="334"/>
      <c r="K60" s="227"/>
      <c r="L60" s="331"/>
      <c r="M60" s="332"/>
      <c r="N60" s="335"/>
      <c r="O60" s="735" t="s">
        <v>122</v>
      </c>
      <c r="P60" s="758"/>
      <c r="Q60" s="332"/>
      <c r="R60" s="336" t="s">
        <v>123</v>
      </c>
      <c r="S60" s="337"/>
      <c r="T60" s="337"/>
      <c r="U60" s="337"/>
      <c r="V60" s="337"/>
      <c r="W60" s="338"/>
    </row>
    <row r="61" spans="1:23" ht="20.25" customHeight="1" thickBot="1" x14ac:dyDescent="0.25">
      <c r="A61" s="740"/>
      <c r="B61" s="740"/>
      <c r="C61" s="722">
        <v>2023</v>
      </c>
      <c r="D61" s="339"/>
      <c r="E61" s="340"/>
      <c r="F61" s="340"/>
      <c r="G61" s="340"/>
      <c r="H61" s="340"/>
      <c r="I61" s="340"/>
      <c r="J61" s="341"/>
      <c r="K61" s="50">
        <v>10</v>
      </c>
      <c r="L61" s="331"/>
      <c r="M61" s="332"/>
      <c r="N61" s="342" t="s">
        <v>67</v>
      </c>
      <c r="O61" s="736"/>
      <c r="P61" s="759"/>
      <c r="Q61" s="332"/>
      <c r="R61" s="343" t="s">
        <v>67</v>
      </c>
      <c r="S61" s="344" t="s">
        <v>124</v>
      </c>
      <c r="T61" s="345" t="s">
        <v>125</v>
      </c>
      <c r="U61" s="345" t="s">
        <v>126</v>
      </c>
      <c r="V61" s="345" t="s">
        <v>127</v>
      </c>
      <c r="W61" s="346" t="s">
        <v>128</v>
      </c>
    </row>
    <row r="62" spans="1:23" ht="18" customHeight="1" thickBot="1" x14ac:dyDescent="0.25">
      <c r="A62" s="761" t="s">
        <v>129</v>
      </c>
      <c r="B62" s="738" t="s">
        <v>130</v>
      </c>
      <c r="C62" s="166">
        <v>2021</v>
      </c>
      <c r="D62" s="347"/>
      <c r="E62" s="329"/>
      <c r="F62" s="329"/>
      <c r="G62" s="329"/>
      <c r="H62" s="329"/>
      <c r="I62" s="329"/>
      <c r="J62" s="330"/>
      <c r="K62" s="348">
        <f>IF(K59&lt;&gt;0,K56/M2/K59,0)</f>
        <v>0</v>
      </c>
      <c r="L62" s="348">
        <f>IF(K59&lt;&gt;0,L56/M2/K59,0)</f>
        <v>0</v>
      </c>
      <c r="M62" s="332"/>
      <c r="N62" s="349"/>
      <c r="O62" s="737"/>
      <c r="P62" s="760"/>
      <c r="Q62" s="332"/>
      <c r="R62" s="166">
        <v>2021</v>
      </c>
      <c r="S62" s="232"/>
      <c r="T62" s="233"/>
      <c r="U62" s="234"/>
      <c r="V62" s="234"/>
      <c r="W62" s="224"/>
    </row>
    <row r="63" spans="1:23" ht="13.5" customHeight="1" x14ac:dyDescent="0.2">
      <c r="A63" s="762"/>
      <c r="B63" s="739"/>
      <c r="C63" s="167">
        <v>2022</v>
      </c>
      <c r="D63" s="350"/>
      <c r="E63" s="131"/>
      <c r="F63" s="131"/>
      <c r="G63" s="131"/>
      <c r="H63" s="131"/>
      <c r="I63" s="131"/>
      <c r="J63" s="334"/>
      <c r="K63" s="351">
        <f>IF(K60&lt;&gt;0,K57/M2/K60,0)</f>
        <v>0</v>
      </c>
      <c r="L63" s="351">
        <f>IF(K60&lt;&gt;0,L57/M2/K60,0)</f>
        <v>0</v>
      </c>
      <c r="M63" s="332"/>
      <c r="N63" s="166">
        <v>2021</v>
      </c>
      <c r="O63" s="231"/>
      <c r="P63" s="230"/>
      <c r="Q63" s="332"/>
      <c r="R63" s="167">
        <v>2022</v>
      </c>
      <c r="S63" s="232"/>
      <c r="T63" s="235"/>
      <c r="U63" s="235"/>
      <c r="V63" s="235"/>
      <c r="W63" s="214"/>
    </row>
    <row r="64" spans="1:23" ht="12.6" customHeight="1" thickBot="1" x14ac:dyDescent="0.25">
      <c r="A64" s="763"/>
      <c r="B64" s="740"/>
      <c r="C64" s="722">
        <v>2023</v>
      </c>
      <c r="D64" s="352"/>
      <c r="E64" s="340"/>
      <c r="F64" s="340"/>
      <c r="G64" s="340"/>
      <c r="H64" s="340"/>
      <c r="I64" s="340"/>
      <c r="J64" s="341"/>
      <c r="K64" s="353">
        <f>IF(K61&lt;&gt;0,K58/M2/K61,0)</f>
        <v>8.2249999999999996</v>
      </c>
      <c r="L64" s="353">
        <f>IF(K61&lt;&gt;0,L58/M2/K61,0)</f>
        <v>7.208333333333333</v>
      </c>
      <c r="M64" s="332"/>
      <c r="N64" s="167">
        <v>2022</v>
      </c>
      <c r="O64" s="231"/>
      <c r="P64" s="230"/>
      <c r="Q64" s="332"/>
      <c r="R64" s="722">
        <v>2023</v>
      </c>
      <c r="S64" s="44">
        <v>0</v>
      </c>
      <c r="T64" s="45">
        <v>2</v>
      </c>
      <c r="U64" s="45">
        <v>0</v>
      </c>
      <c r="V64" s="45">
        <v>0</v>
      </c>
      <c r="W64" s="46">
        <v>0</v>
      </c>
    </row>
    <row r="65" spans="1:23" ht="13.5" thickBot="1" x14ac:dyDescent="0.25">
      <c r="A65" s="738" t="s">
        <v>131</v>
      </c>
      <c r="B65" s="738" t="s">
        <v>132</v>
      </c>
      <c r="C65" s="166">
        <v>2021</v>
      </c>
      <c r="D65" s="328"/>
      <c r="E65" s="329"/>
      <c r="F65" s="329"/>
      <c r="G65" s="329"/>
      <c r="H65" s="329"/>
      <c r="I65" s="329"/>
      <c r="J65" s="330"/>
      <c r="K65" s="226"/>
      <c r="L65" s="354"/>
      <c r="M65" s="332"/>
      <c r="N65" s="722">
        <v>2023</v>
      </c>
      <c r="O65" s="767">
        <v>16</v>
      </c>
      <c r="P65" s="768"/>
      <c r="Q65" s="332"/>
      <c r="R65" s="332"/>
      <c r="S65" s="332"/>
      <c r="T65" s="332"/>
      <c r="U65" s="332"/>
      <c r="V65" s="332"/>
      <c r="W65" s="332"/>
    </row>
    <row r="66" spans="1:23" x14ac:dyDescent="0.2">
      <c r="A66" s="739"/>
      <c r="B66" s="739"/>
      <c r="C66" s="167">
        <v>2022</v>
      </c>
      <c r="D66" s="333"/>
      <c r="E66" s="131"/>
      <c r="F66" s="131"/>
      <c r="G66" s="131"/>
      <c r="H66" s="131"/>
      <c r="I66" s="131"/>
      <c r="J66" s="334"/>
      <c r="K66" s="227"/>
      <c r="L66" s="354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</row>
    <row r="67" spans="1:23" ht="13.5" thickBot="1" x14ac:dyDescent="0.25">
      <c r="A67" s="740"/>
      <c r="B67" s="740"/>
      <c r="C67" s="722">
        <v>2023</v>
      </c>
      <c r="D67" s="339"/>
      <c r="E67" s="340"/>
      <c r="F67" s="340"/>
      <c r="G67" s="340"/>
      <c r="H67" s="340"/>
      <c r="I67" s="340"/>
      <c r="J67" s="341"/>
      <c r="K67" s="50">
        <v>6</v>
      </c>
      <c r="L67" s="354"/>
      <c r="M67" s="332"/>
      <c r="N67" s="332"/>
      <c r="O67" s="332"/>
      <c r="P67" s="332"/>
      <c r="Q67" s="332"/>
      <c r="W67" s="332"/>
    </row>
    <row r="68" spans="1:23" ht="13.5" thickBot="1" x14ac:dyDescent="0.25">
      <c r="A68" s="738" t="s">
        <v>133</v>
      </c>
      <c r="B68" s="738" t="s">
        <v>134</v>
      </c>
      <c r="C68" s="166">
        <v>2021</v>
      </c>
      <c r="D68" s="347"/>
      <c r="E68" s="329"/>
      <c r="F68" s="329"/>
      <c r="G68" s="329"/>
      <c r="H68" s="329"/>
      <c r="I68" s="329"/>
      <c r="J68" s="330"/>
      <c r="K68" s="348">
        <f>IF(K65&lt;&gt;0,K29/M2/K65,0)</f>
        <v>0</v>
      </c>
      <c r="L68" s="348">
        <f>IF(K65&lt;&gt;0,L29/M2/K65,0)</f>
        <v>0</v>
      </c>
      <c r="M68" s="332"/>
      <c r="N68" s="777" t="s">
        <v>135</v>
      </c>
      <c r="O68" s="778"/>
      <c r="P68" s="778"/>
      <c r="Q68" s="778"/>
      <c r="R68" s="779"/>
      <c r="S68" s="780" t="s">
        <v>136</v>
      </c>
      <c r="T68" s="781"/>
      <c r="U68" s="332"/>
      <c r="V68" s="332"/>
      <c r="W68" s="332"/>
    </row>
    <row r="69" spans="1:23" x14ac:dyDescent="0.2">
      <c r="A69" s="739"/>
      <c r="B69" s="739"/>
      <c r="C69" s="167">
        <v>2022</v>
      </c>
      <c r="D69" s="350"/>
      <c r="E69" s="131"/>
      <c r="F69" s="131"/>
      <c r="G69" s="131"/>
      <c r="H69" s="131"/>
      <c r="I69" s="131"/>
      <c r="J69" s="334"/>
      <c r="K69" s="351">
        <f>IF(K66&lt;&gt;0,K30/M2/K66,0)</f>
        <v>0</v>
      </c>
      <c r="L69" s="351">
        <f>IF(K66&lt;&gt;0,L30/M2/K66,0)</f>
        <v>0</v>
      </c>
      <c r="M69" s="332"/>
      <c r="N69" s="786" t="s">
        <v>67</v>
      </c>
      <c r="O69" s="789" t="s">
        <v>137</v>
      </c>
      <c r="P69" s="790"/>
      <c r="Q69" s="790" t="s">
        <v>138</v>
      </c>
      <c r="R69" s="795"/>
      <c r="S69" s="782"/>
      <c r="T69" s="783"/>
      <c r="U69" s="332"/>
      <c r="V69" s="332"/>
      <c r="W69" s="332"/>
    </row>
    <row r="70" spans="1:23" ht="13.5" thickBot="1" x14ac:dyDescent="0.25">
      <c r="A70" s="740"/>
      <c r="B70" s="740"/>
      <c r="C70" s="722">
        <v>2023</v>
      </c>
      <c r="D70" s="352"/>
      <c r="E70" s="340"/>
      <c r="F70" s="340"/>
      <c r="G70" s="340"/>
      <c r="H70" s="340"/>
      <c r="I70" s="340"/>
      <c r="J70" s="341"/>
      <c r="K70" s="353">
        <f>IF(K67&lt;&gt;0,K31/M2/K67,0)</f>
        <v>7.3055555555555562</v>
      </c>
      <c r="L70" s="353">
        <f>IF(K67&lt;&gt;0,L31/M2/K67,0)</f>
        <v>5.916666666666667</v>
      </c>
      <c r="M70" s="332"/>
      <c r="N70" s="787"/>
      <c r="O70" s="791"/>
      <c r="P70" s="792"/>
      <c r="Q70" s="792"/>
      <c r="R70" s="796"/>
      <c r="S70" s="782"/>
      <c r="T70" s="783"/>
      <c r="U70" s="332"/>
      <c r="V70" s="332"/>
      <c r="W70" s="332"/>
    </row>
    <row r="71" spans="1:23" ht="15.75" customHeight="1" thickBot="1" x14ac:dyDescent="0.25">
      <c r="A71" s="738" t="s">
        <v>139</v>
      </c>
      <c r="B71" s="738" t="s">
        <v>140</v>
      </c>
      <c r="C71" s="166">
        <v>2021</v>
      </c>
      <c r="D71" s="328"/>
      <c r="E71" s="329"/>
      <c r="F71" s="329"/>
      <c r="G71" s="329"/>
      <c r="H71" s="329"/>
      <c r="I71" s="329"/>
      <c r="J71" s="330"/>
      <c r="K71" s="226"/>
      <c r="N71" s="788"/>
      <c r="O71" s="793"/>
      <c r="P71" s="794"/>
      <c r="Q71" s="794"/>
      <c r="R71" s="797"/>
      <c r="S71" s="784"/>
      <c r="T71" s="785"/>
    </row>
    <row r="72" spans="1:23" x14ac:dyDescent="0.2">
      <c r="A72" s="739"/>
      <c r="B72" s="739"/>
      <c r="C72" s="167">
        <v>2022</v>
      </c>
      <c r="D72" s="333"/>
      <c r="E72" s="131"/>
      <c r="F72" s="131"/>
      <c r="G72" s="131"/>
      <c r="H72" s="131"/>
      <c r="I72" s="131"/>
      <c r="J72" s="334"/>
      <c r="K72" s="227"/>
      <c r="N72" s="166">
        <v>2021</v>
      </c>
      <c r="O72" s="798"/>
      <c r="P72" s="799"/>
      <c r="Q72" s="799"/>
      <c r="R72" s="800"/>
      <c r="S72" s="801"/>
      <c r="T72" s="802"/>
    </row>
    <row r="73" spans="1:23" ht="13.5" thickBot="1" x14ac:dyDescent="0.25">
      <c r="A73" s="740"/>
      <c r="B73" s="740"/>
      <c r="C73" s="722">
        <v>2023</v>
      </c>
      <c r="D73" s="339"/>
      <c r="E73" s="340"/>
      <c r="F73" s="340"/>
      <c r="G73" s="340"/>
      <c r="H73" s="340"/>
      <c r="I73" s="340"/>
      <c r="J73" s="341"/>
      <c r="K73" s="50">
        <v>4</v>
      </c>
      <c r="N73" s="167">
        <v>2022</v>
      </c>
      <c r="O73" s="803"/>
      <c r="P73" s="804"/>
      <c r="Q73" s="804"/>
      <c r="R73" s="807"/>
      <c r="S73" s="808"/>
      <c r="T73" s="809"/>
    </row>
    <row r="74" spans="1:23" ht="13.5" thickBot="1" x14ac:dyDescent="0.25">
      <c r="A74" s="738" t="s">
        <v>141</v>
      </c>
      <c r="B74" s="738" t="s">
        <v>142</v>
      </c>
      <c r="C74" s="166">
        <v>2021</v>
      </c>
      <c r="D74" s="347"/>
      <c r="E74" s="329"/>
      <c r="F74" s="329"/>
      <c r="G74" s="329"/>
      <c r="H74" s="329"/>
      <c r="I74" s="329"/>
      <c r="J74" s="330"/>
      <c r="K74" s="348">
        <f>IF(K71&lt;&gt;0,K53/M2/K71,0)</f>
        <v>0</v>
      </c>
      <c r="L74" s="348">
        <f>IF(K71&lt;&gt;0,L53/M2/K71,0)</f>
        <v>0</v>
      </c>
      <c r="N74" s="722">
        <v>2023</v>
      </c>
      <c r="O74" s="805">
        <v>62</v>
      </c>
      <c r="P74" s="806"/>
      <c r="Q74" s="806">
        <v>11</v>
      </c>
      <c r="R74" s="811"/>
      <c r="S74" s="775">
        <v>0</v>
      </c>
      <c r="T74" s="776"/>
      <c r="U74" s="30"/>
      <c r="V74" s="30"/>
    </row>
    <row r="75" spans="1:23" x14ac:dyDescent="0.2">
      <c r="A75" s="739"/>
      <c r="B75" s="739"/>
      <c r="C75" s="167">
        <v>2022</v>
      </c>
      <c r="D75" s="350"/>
      <c r="E75" s="131"/>
      <c r="F75" s="131"/>
      <c r="G75" s="131"/>
      <c r="H75" s="131"/>
      <c r="I75" s="131"/>
      <c r="J75" s="334"/>
      <c r="K75" s="351">
        <f>IF(K72&lt;&gt;0,K54/M2/K72,0)</f>
        <v>0</v>
      </c>
      <c r="L75" s="351">
        <f>IF(K72&lt;&gt;0,L54/M2/K72,0)</f>
        <v>0</v>
      </c>
    </row>
    <row r="76" spans="1:23" ht="13.5" thickBot="1" x14ac:dyDescent="0.25">
      <c r="A76" s="740"/>
      <c r="B76" s="740"/>
      <c r="C76" s="722">
        <v>2023</v>
      </c>
      <c r="D76" s="352"/>
      <c r="E76" s="340"/>
      <c r="F76" s="340"/>
      <c r="G76" s="340"/>
      <c r="H76" s="340"/>
      <c r="I76" s="340"/>
      <c r="J76" s="341"/>
      <c r="K76" s="353">
        <f>IF(K73&lt;&gt;0,K55/M2/K73,0)</f>
        <v>9.6041666666666661</v>
      </c>
      <c r="L76" s="353">
        <f>IF(K73&lt;&gt;0,L55/M2/K73,0)</f>
        <v>9.1458333333333339</v>
      </c>
    </row>
    <row r="77" spans="1:23" x14ac:dyDescent="0.2">
      <c r="A77" s="738" t="s">
        <v>143</v>
      </c>
      <c r="B77" s="738" t="s">
        <v>144</v>
      </c>
      <c r="C77" s="166">
        <v>2021</v>
      </c>
      <c r="D77" s="347"/>
      <c r="E77" s="329"/>
      <c r="F77" s="355"/>
      <c r="G77" s="355"/>
      <c r="H77" s="355"/>
      <c r="I77" s="355"/>
      <c r="J77" s="356"/>
      <c r="K77" s="228"/>
      <c r="L77" s="354"/>
      <c r="Q77" s="810" t="s">
        <v>52</v>
      </c>
      <c r="R77" s="810"/>
      <c r="S77" s="810"/>
      <c r="T77" s="810"/>
      <c r="U77" s="810"/>
    </row>
    <row r="78" spans="1:23" x14ac:dyDescent="0.2">
      <c r="A78" s="739"/>
      <c r="B78" s="739"/>
      <c r="C78" s="167">
        <v>2022</v>
      </c>
      <c r="D78" s="350"/>
      <c r="E78" s="131"/>
      <c r="F78" s="357"/>
      <c r="G78" s="357"/>
      <c r="H78" s="357"/>
      <c r="I78" s="357"/>
      <c r="J78" s="358"/>
      <c r="K78" s="229"/>
      <c r="L78" s="354"/>
      <c r="Q78" s="274" t="s">
        <v>644</v>
      </c>
    </row>
    <row r="79" spans="1:23" ht="13.5" thickBot="1" x14ac:dyDescent="0.25">
      <c r="A79" s="740"/>
      <c r="B79" s="740"/>
      <c r="C79" s="722">
        <v>2023</v>
      </c>
      <c r="D79" s="352"/>
      <c r="E79" s="340"/>
      <c r="F79" s="359"/>
      <c r="G79" s="359"/>
      <c r="H79" s="359"/>
      <c r="I79" s="359"/>
      <c r="J79" s="360"/>
      <c r="K79" s="47">
        <v>109</v>
      </c>
      <c r="L79" s="354"/>
      <c r="Q79" s="274" t="s">
        <v>652</v>
      </c>
      <c r="R79" s="498"/>
      <c r="S79" s="498"/>
      <c r="T79" s="498"/>
      <c r="U79" s="498"/>
      <c r="V79" s="498"/>
    </row>
    <row r="80" spans="1:23" x14ac:dyDescent="0.2">
      <c r="A80" s="761" t="s">
        <v>145</v>
      </c>
      <c r="B80" s="738" t="s">
        <v>146</v>
      </c>
      <c r="C80" s="166">
        <v>2021</v>
      </c>
      <c r="D80" s="347"/>
      <c r="E80" s="329"/>
      <c r="F80" s="355"/>
      <c r="G80" s="355"/>
      <c r="H80" s="355"/>
      <c r="I80" s="355"/>
      <c r="J80" s="356"/>
      <c r="K80" s="361">
        <f>IF(K77&lt;&gt;0,K56/K77,0)</f>
        <v>0</v>
      </c>
      <c r="L80" s="362">
        <f>IF(K77&lt;&gt;0,L56/K77,0)</f>
        <v>0</v>
      </c>
    </row>
    <row r="81" spans="1:23" x14ac:dyDescent="0.2">
      <c r="A81" s="762"/>
      <c r="B81" s="739"/>
      <c r="C81" s="167">
        <v>2022</v>
      </c>
      <c r="D81" s="350"/>
      <c r="E81" s="131"/>
      <c r="F81" s="357"/>
      <c r="G81" s="357"/>
      <c r="H81" s="357"/>
      <c r="I81" s="357"/>
      <c r="J81" s="358"/>
      <c r="K81" s="363">
        <f>IF(K78&lt;&gt;0,K57/K78,0)</f>
        <v>0</v>
      </c>
      <c r="L81" s="364">
        <f>IF(K78&lt;&gt;0,L57/K78,0)</f>
        <v>0</v>
      </c>
    </row>
    <row r="82" spans="1:23" ht="13.5" thickBot="1" x14ac:dyDescent="0.25">
      <c r="A82" s="763"/>
      <c r="B82" s="740"/>
      <c r="C82" s="722">
        <v>2023</v>
      </c>
      <c r="D82" s="352"/>
      <c r="E82" s="340"/>
      <c r="F82" s="359"/>
      <c r="G82" s="359"/>
      <c r="H82" s="359"/>
      <c r="I82" s="359"/>
      <c r="J82" s="360"/>
      <c r="K82" s="365">
        <f>IF(K79&lt;&gt;0,K58/K79,0)</f>
        <v>9.0550458715596331</v>
      </c>
      <c r="L82" s="366">
        <f>IF(K79&lt;&gt;0,L58/K79,0)</f>
        <v>7.9357798165137616</v>
      </c>
      <c r="Q82" s="38" t="s">
        <v>828</v>
      </c>
      <c r="R82" s="27"/>
      <c r="S82" s="27"/>
      <c r="T82" s="27"/>
      <c r="U82" s="27"/>
      <c r="V82" s="27"/>
      <c r="W82" s="27"/>
    </row>
    <row r="83" spans="1:23" s="27" customFormat="1" ht="9" customHeight="1" x14ac:dyDescent="0.2">
      <c r="A83" s="370"/>
      <c r="B83" s="371"/>
      <c r="C83" s="52"/>
      <c r="D83" s="372"/>
      <c r="E83" s="372"/>
      <c r="F83" s="373"/>
      <c r="G83" s="373"/>
      <c r="H83" s="373"/>
      <c r="I83" s="373"/>
      <c r="J83" s="373"/>
      <c r="K83" s="374"/>
      <c r="L83" s="374"/>
    </row>
    <row r="84" spans="1:23" s="27" customFormat="1" x14ac:dyDescent="0.2">
      <c r="A84" s="38" t="s">
        <v>824</v>
      </c>
      <c r="C84" s="52"/>
      <c r="K84" s="38" t="s">
        <v>827</v>
      </c>
    </row>
    <row r="85" spans="1:23" s="27" customFormat="1" x14ac:dyDescent="0.2">
      <c r="A85" s="38" t="s">
        <v>825</v>
      </c>
      <c r="C85" s="52"/>
      <c r="U85" s="27" t="s">
        <v>147</v>
      </c>
    </row>
    <row r="86" spans="1:23" s="27" customFormat="1" x14ac:dyDescent="0.2">
      <c r="A86" s="38" t="s">
        <v>826</v>
      </c>
      <c r="C86" s="38"/>
    </row>
    <row r="87" spans="1:23" s="27" customFormat="1" x14ac:dyDescent="0.2">
      <c r="C87" s="38"/>
      <c r="D87" s="53"/>
    </row>
    <row r="88" spans="1:23" s="27" customFormat="1" x14ac:dyDescent="0.2"/>
    <row r="89" spans="1:23" s="27" customFormat="1" x14ac:dyDescent="0.2"/>
    <row r="90" spans="1:23" s="27" customFormat="1" x14ac:dyDescent="0.2"/>
    <row r="91" spans="1:23" s="27" customFormat="1" x14ac:dyDescent="0.2"/>
    <row r="92" spans="1:23" s="27" customFormat="1" x14ac:dyDescent="0.2"/>
    <row r="93" spans="1:23" s="27" customFormat="1" x14ac:dyDescent="0.2"/>
    <row r="94" spans="1:23" s="27" customFormat="1" x14ac:dyDescent="0.2"/>
    <row r="95" spans="1:23" s="27" customFormat="1" x14ac:dyDescent="0.2"/>
    <row r="96" spans="1:23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</sheetData>
  <sheetProtection password="D259" sheet="1" objects="1" scenarios="1" formatColumns="0" formatRows="0"/>
  <mergeCells count="92">
    <mergeCell ref="Q77:U77"/>
    <mergeCell ref="A47:A49"/>
    <mergeCell ref="B47:B49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65:A67"/>
    <mergeCell ref="B65:B67"/>
    <mergeCell ref="Q74:R74"/>
    <mergeCell ref="S74:T74"/>
    <mergeCell ref="N68:R68"/>
    <mergeCell ref="S68:T71"/>
    <mergeCell ref="N69:N71"/>
    <mergeCell ref="O69:P71"/>
    <mergeCell ref="Q69:R71"/>
    <mergeCell ref="O72:P72"/>
    <mergeCell ref="Q72:R72"/>
    <mergeCell ref="S72:T72"/>
    <mergeCell ref="O73:P73"/>
    <mergeCell ref="O74:P74"/>
    <mergeCell ref="Q73:R73"/>
    <mergeCell ref="S73:T73"/>
    <mergeCell ref="A68:A70"/>
    <mergeCell ref="B68:B70"/>
    <mergeCell ref="A80:A82"/>
    <mergeCell ref="B80:B82"/>
    <mergeCell ref="A74:A76"/>
    <mergeCell ref="B74:B76"/>
    <mergeCell ref="A77:A79"/>
    <mergeCell ref="B77:B79"/>
    <mergeCell ref="A71:A73"/>
    <mergeCell ref="B71:B73"/>
    <mergeCell ref="O65:P65"/>
    <mergeCell ref="A50:A52"/>
    <mergeCell ref="B50:B52"/>
    <mergeCell ref="A53:A55"/>
    <mergeCell ref="B53:B55"/>
    <mergeCell ref="A56:A58"/>
    <mergeCell ref="B56:B58"/>
    <mergeCell ref="A59:A61"/>
    <mergeCell ref="B59:B61"/>
    <mergeCell ref="O60:P62"/>
    <mergeCell ref="A62:A64"/>
    <mergeCell ref="B62:B64"/>
    <mergeCell ref="A26:A28"/>
    <mergeCell ref="B26:B28"/>
    <mergeCell ref="A29:A31"/>
    <mergeCell ref="B29:B31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R5:R6"/>
    <mergeCell ref="S5:S6"/>
    <mergeCell ref="T5:T6"/>
    <mergeCell ref="A8:A10"/>
    <mergeCell ref="B8:B10"/>
    <mergeCell ref="G5:G6"/>
    <mergeCell ref="H5:H6"/>
    <mergeCell ref="F5:F6"/>
    <mergeCell ref="I4:I6"/>
    <mergeCell ref="F4:H4"/>
    <mergeCell ref="A4:B6"/>
    <mergeCell ref="U1:W1"/>
    <mergeCell ref="N2:P2"/>
    <mergeCell ref="C4:C6"/>
    <mergeCell ref="D4:D6"/>
    <mergeCell ref="E4:E6"/>
    <mergeCell ref="K4:K6"/>
    <mergeCell ref="O4:O6"/>
    <mergeCell ref="J4:J6"/>
    <mergeCell ref="U4:U6"/>
    <mergeCell ref="V4:V6"/>
    <mergeCell ref="W4:W6"/>
    <mergeCell ref="L5:L6"/>
    <mergeCell ref="M5:N5"/>
    <mergeCell ref="C2:J2"/>
    <mergeCell ref="P5:P6"/>
    <mergeCell ref="Q5:Q6"/>
  </mergeCells>
  <conditionalFormatting sqref="W34">
    <cfRule type="cellIs" dxfId="84" priority="3" stopIfTrue="1" operator="notEqual">
      <formula>#REF!</formula>
    </cfRule>
  </conditionalFormatting>
  <conditionalFormatting sqref="W52">
    <cfRule type="cellIs" dxfId="83" priority="1" stopIfTrue="1" operator="notEqual">
      <formula>#REF!</formula>
    </cfRule>
  </conditionalFormatting>
  <conditionalFormatting sqref="W37">
    <cfRule type="cellIs" dxfId="82" priority="70" stopIfTrue="1" operator="notEqual">
      <formula>#REF!+#REF!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5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9" operator="notEqual" id="{8CE83C3A-C013-4E6D-9B44-17F4EDA529C6}">
            <xm:f>'8.Приложение 3_ГД'!$L$8</xm:f>
            <x14:dxf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67" stopIfTrue="1" operator="notEqual" id="{44C7E75F-8229-4B71-BC70-8EE6FA3F0ABB}">
            <xm:f>'8.Приложение 3_ГД'!$M$8</xm:f>
            <x14:dxf>
              <fill>
                <patternFill>
                  <bgColor rgb="FFFF0000"/>
                </patternFill>
              </fill>
            </x14:dxf>
          </x14:cfRule>
          <xm:sqref>J19</xm:sqref>
        </x14:conditionalFormatting>
        <x14:conditionalFormatting xmlns:xm="http://schemas.microsoft.com/office/excel/2006/main">
          <x14:cfRule type="cellIs" priority="66" operator="notEqual" id="{A4866F0B-B30D-4E28-8CB9-5CA5D8A7973A}">
            <xm:f>'8.Приложение 3_ГД'!$O$8</xm:f>
            <x14:dxf>
              <fill>
                <patternFill>
                  <bgColor rgb="FFFF000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ellIs" priority="65" operator="notEqual" id="{1339D8D3-7352-4EF9-A3DA-85D8B57AB457}">
            <xm:f>'8.Приложение 3_ГД'!$P$8</xm:f>
            <x14:dxf>
              <fill>
                <patternFill>
                  <bgColor rgb="FFFF0000"/>
                </patternFill>
              </fill>
            </x14:dxf>
          </x14:cfRule>
          <xm:sqref>J28</xm:sqref>
        </x14:conditionalFormatting>
        <x14:conditionalFormatting xmlns:xm="http://schemas.microsoft.com/office/excel/2006/main">
          <x14:cfRule type="cellIs" priority="64" stopIfTrue="1" operator="notEqual" id="{A3CBD6AE-883E-4EE9-8252-3505061A1851}">
            <xm:f>'8.Приложение 3_ГД'!$K$8</xm:f>
            <x14:dxf>
              <fill>
                <patternFill>
                  <bgColor rgb="FFFF0000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ellIs" priority="60" operator="notEqual" id="{86C31168-B5EB-43C0-B049-27B21206626B}">
            <xm:f>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J52</xm:sqref>
        </x14:conditionalFormatting>
        <x14:conditionalFormatting xmlns:xm="http://schemas.microsoft.com/office/excel/2006/main">
          <x14:cfRule type="cellIs" priority="59" operator="notEqual" id="{E538C801-DA1C-41C6-9FD0-3C2C76AE1D6C}">
            <xm:f>'6.Приложение 3_НД'!$L$8</xm:f>
            <x14:dxf>
              <fill>
                <patternFill>
                  <bgColor rgb="FFFF0000"/>
                </patternFill>
              </fill>
            </x14:dxf>
          </x14:cfRule>
          <xm:sqref>J55</xm:sqref>
        </x14:conditionalFormatting>
        <x14:conditionalFormatting xmlns:xm="http://schemas.microsoft.com/office/excel/2006/main">
          <x14:cfRule type="cellIs" priority="58" operator="notEqual" id="{896D7C5F-6A48-4D25-83BA-CB280B0A51C4}">
            <xm:f>'8.Приложение 3_ГД'!$S$8</xm:f>
            <x14:dxf>
              <fill>
                <patternFill>
                  <bgColor rgb="FFFF00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ellIs" priority="56" operator="notEqual" id="{3D8DB698-82EC-40BA-8A35-ACCBF7427FCC}">
            <xm:f>'8.Приложение 3_ГД'!$T$8</xm:f>
            <x14:dxf>
              <fill>
                <patternFill>
                  <bgColor rgb="FFFF000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ellIs" priority="55" operator="notEqual" id="{69E1F832-AEE6-4F8D-B82A-B5EAF1A76D0B}">
            <xm:f>'8.Приложение 3_ГД'!$V$8</xm:f>
            <x14:dxf>
              <fill>
                <patternFill>
                  <bgColor rgb="FFFF0000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cellIs" priority="54" operator="notEqual" id="{09CA8788-D9F4-409F-AE6A-D1A9D550481D}">
            <xm:f>'8.Приложение 3_ГД'!$W$8</xm:f>
            <x14:dxf>
              <fill>
                <patternFill>
                  <bgColor rgb="FFFF0000"/>
                </patternFill>
              </fill>
            </x14:dxf>
          </x14:cfRule>
          <xm:sqref>K28</xm:sqref>
        </x14:conditionalFormatting>
        <x14:conditionalFormatting xmlns:xm="http://schemas.microsoft.com/office/excel/2006/main">
          <x14:cfRule type="cellIs" priority="53" stopIfTrue="1" operator="notEqual" id="{A0490A78-4796-4F2B-A724-67F31870B6F3}">
            <xm:f>'8.Приложение 3_ГД'!$R$8</xm:f>
            <x14:dxf>
              <fill>
                <patternFill>
                  <bgColor rgb="FFFF0000"/>
                </patternFill>
              </fill>
            </x14:dxf>
          </x14:cfRule>
          <xm:sqref>K31</xm:sqref>
        </x14:conditionalFormatting>
        <x14:conditionalFormatting xmlns:xm="http://schemas.microsoft.com/office/excel/2006/main">
          <x14:cfRule type="cellIs" priority="52" operator="notEqual" id="{6E77C0DF-B536-47B8-9DA7-86E87676A0F8}">
            <xm:f>'6.Приложение 3_НД'!$U$8</xm:f>
            <x14:dxf>
              <fill>
                <patternFill>
                  <bgColor rgb="FFFF000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cellIs" priority="46" operator="notEqual" id="{F5539909-3B4B-491B-85EA-730E224E835C}">
            <xm:f>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K52</xm:sqref>
        </x14:conditionalFormatting>
        <x14:conditionalFormatting xmlns:xm="http://schemas.microsoft.com/office/excel/2006/main">
          <x14:cfRule type="cellIs" priority="45" operator="notEqual" id="{B19A6130-F040-4C9E-9C75-052FC40E4D97}">
            <xm:f>'6.Приложение 3_НД'!$T$8</xm:f>
            <x14:dxf>
              <fill>
                <patternFill>
                  <bgColor rgb="FFFF0000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cellIs" priority="44" operator="notEqual" id="{8982F93A-318B-4BA2-A20F-7EEF60238959}">
            <xm:f>'8.Приложение 3_ГД'!$Z$8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cellIs" priority="42" operator="notEqual" id="{C74BF8F3-2307-4CEB-AC46-EC0953F693D4}">
            <xm:f>'8.Приложение 3_ГД'!$AA$8</xm:f>
            <x14:dxf>
              <fill>
                <patternFill>
                  <bgColor rgb="FFFF000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cellIs" priority="41" operator="notEqual" id="{73B2A3C2-6016-4A06-B15D-A5E29CDC4835}">
            <xm:f>'8.Приложение 3_ГД'!$AC$8</xm:f>
            <x14:dxf>
              <fill>
                <patternFill>
                  <bgColor rgb="FFFF0000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ellIs" priority="40" operator="notEqual" id="{9A210CD6-871D-40AA-AE62-334B4F36C84D}">
            <xm:f>'8.Приложение 3_ГД'!$AD$8</xm:f>
            <x14:dxf>
              <fill>
                <patternFill>
                  <bgColor rgb="FFFF0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39" operator="notEqual" id="{8FDBC914-37EC-41A8-BFE7-265B40CBE3B3}">
            <xm:f>'8.Приложение 3_ГД'!$Y$8</xm:f>
            <x14:dxf>
              <fill>
                <patternFill>
                  <bgColor rgb="FFFF0000"/>
                </patternFill>
              </fill>
            </x14:dxf>
          </x14:cfRule>
          <xm:sqref>L31</xm:sqref>
        </x14:conditionalFormatting>
        <x14:conditionalFormatting xmlns:xm="http://schemas.microsoft.com/office/excel/2006/main">
          <x14:cfRule type="cellIs" priority="38" operator="notEqual" id="{E26A9EB3-A61B-4769-8D35-6AE1B817E763}">
            <xm:f>'6.Приложение 3_НД'!$AC$8</xm:f>
            <x14:dxf>
              <fill>
                <patternFill>
                  <bgColor rgb="FFFF000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cellIs" priority="36" operator="notEqual" id="{F93104FC-60BE-40DA-918E-58608B0900DA}">
            <xm:f>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L52</xm:sqref>
        </x14:conditionalFormatting>
        <x14:conditionalFormatting xmlns:xm="http://schemas.microsoft.com/office/excel/2006/main">
          <x14:cfRule type="cellIs" priority="35" operator="notEqual" id="{25FB160C-CD51-4B68-BCAA-BDF4DA2FDA50}">
            <xm:f>'6.Приложение 3_НД'!$AB$8</xm:f>
            <x14:dxf>
              <fill>
                <patternFill>
                  <bgColor rgb="FFFF0000"/>
                </patternFill>
              </fill>
            </x14:dxf>
          </x14:cfRule>
          <xm:sqref>L55</xm:sqref>
        </x14:conditionalFormatting>
        <x14:conditionalFormatting xmlns:xm="http://schemas.microsoft.com/office/excel/2006/main">
          <x14:cfRule type="cellIs" priority="33" operator="notEqual" id="{B222529B-31DD-4EEB-A895-77A6BADA3D8E}">
            <xm:f>'6.Приложение 3_НД'!$AS$8</xm:f>
            <x14:dxf>
              <fill>
                <patternFill>
                  <bgColor rgb="FFFF00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cellIs" priority="32" operator="notEqual" id="{3912A02D-A7FA-486B-B902-7472C30A0005}">
            <xm:f>'8.Приложение 3_ГД'!$AN$8</xm:f>
            <x14:dxf>
              <fill>
                <patternFill>
                  <bgColor rgb="FFFF00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cellIs" priority="30" operator="notEqual" id="{D69C0375-EA1F-4824-96DF-B94E9BA419B4}">
            <xm:f>'8.Приложение 3_ГД'!$AO$8</xm:f>
            <x14:dxf>
              <fill>
                <patternFill>
                  <bgColor rgb="FFFF0000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cellIs" priority="29" operator="notEqual" id="{B96F1BC0-607B-4610-B9B9-1F4647D1231B}">
            <xm:f>'8.Приложение 3_ГД'!$AQ$8</xm:f>
            <x14:dxf>
              <fill>
                <patternFill>
                  <bgColor rgb="FFFF00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ellIs" priority="28" operator="notEqual" id="{75EFDDBC-2E26-410F-8E9B-257B2A5F35B1}">
            <xm:f>'8.Приложение 3_ГД'!$AR$8</xm:f>
            <x14:dxf>
              <fill>
                <patternFill>
                  <bgColor rgb="FFFF00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cellIs" priority="27" operator="notEqual" id="{CC3A1519-B493-4337-9E96-C4A827683A26}">
            <xm:f>'8.Приложение 3_ГД'!$AM$8</xm:f>
            <x14:dxf>
              <fill>
                <patternFill>
                  <bgColor rgb="FFFF00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ellIs" priority="24" operator="notEqual" id="{6E6D88AD-D1DF-45FA-B43C-C7FF9DA69E0D}">
            <xm:f>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P52</xm:sqref>
        </x14:conditionalFormatting>
        <x14:conditionalFormatting xmlns:xm="http://schemas.microsoft.com/office/excel/2006/main">
          <x14:cfRule type="cellIs" priority="23" operator="notEqual" id="{C980EAD8-0D04-4769-8F8D-19A24C45A13D}">
            <xm:f>'6.Приложение 3_НД'!$AR$8</xm:f>
            <x14:dxf>
              <fill>
                <patternFill>
                  <bgColor rgb="FFFF0000"/>
                </patternFill>
              </fill>
            </x14:dxf>
          </x14:cfRule>
          <xm:sqref>P55</xm:sqref>
        </x14:conditionalFormatting>
        <x14:conditionalFormatting xmlns:xm="http://schemas.microsoft.com/office/excel/2006/main">
          <x14:cfRule type="cellIs" priority="22" operator="notEqual" id="{CEE124D8-7CF4-4632-A826-9FED49AFE7E2}">
            <xm:f>'8.Приложение 3_ГД'!$BB$8</xm:f>
            <x14:dxf>
              <fill>
                <patternFill>
                  <bgColor rgb="FFFF0000"/>
                </patternFill>
              </fill>
            </x14:dxf>
          </x14:cfRule>
          <xm:sqref>V10</xm:sqref>
        </x14:conditionalFormatting>
        <x14:conditionalFormatting xmlns:xm="http://schemas.microsoft.com/office/excel/2006/main">
          <x14:cfRule type="cellIs" priority="20" operator="notEqual" id="{27A3C5C4-A7BA-4939-A6D2-1E85293B4817}">
            <xm:f>'8.Приложение 3_ГД'!$BC$8</xm:f>
            <x14:dxf>
              <fill>
                <patternFill>
                  <bgColor rgb="FFFF0000"/>
                </patternFill>
              </fill>
            </x14:dxf>
          </x14:cfRule>
          <xm:sqref>V19</xm:sqref>
        </x14:conditionalFormatting>
        <x14:conditionalFormatting xmlns:xm="http://schemas.microsoft.com/office/excel/2006/main">
          <x14:cfRule type="cellIs" priority="19" operator="notEqual" id="{77883A41-41E4-48CF-923C-4DCF3153A9F5}">
            <xm:f>'8.Приложение 3_ГД'!$BE$8</xm:f>
            <x14:dxf>
              <fill>
                <patternFill>
                  <bgColor rgb="FFFF0000"/>
                </patternFill>
              </fill>
            </x14:dxf>
          </x14:cfRule>
          <xm:sqref>V25</xm:sqref>
        </x14:conditionalFormatting>
        <x14:conditionalFormatting xmlns:xm="http://schemas.microsoft.com/office/excel/2006/main">
          <x14:cfRule type="cellIs" priority="18" operator="notEqual" id="{C7AFF5F5-C90D-43D9-BE4A-D1E417564122}">
            <xm:f>'8.Приложение 3_ГД'!$BA$8</xm:f>
            <x14:dxf>
              <fill>
                <patternFill>
                  <bgColor rgb="FFFF0000"/>
                </patternFill>
              </fill>
            </x14:dxf>
          </x14:cfRule>
          <xm:sqref>V31</xm:sqref>
        </x14:conditionalFormatting>
        <x14:conditionalFormatting xmlns:xm="http://schemas.microsoft.com/office/excel/2006/main">
          <x14:cfRule type="cellIs" priority="17" operator="notEqual" id="{AAE2D62B-3D72-4F9F-8539-3CBBEF6FE86C}">
            <xm:f>'8.Приложение 3_ГД'!$BF$8</xm:f>
            <x14:dxf>
              <fill>
                <patternFill>
                  <bgColor rgb="FFFF0000"/>
                </patternFill>
              </fill>
            </x14:dxf>
          </x14:cfRule>
          <xm:sqref>V28</xm:sqref>
        </x14:conditionalFormatting>
        <x14:conditionalFormatting xmlns:xm="http://schemas.microsoft.com/office/excel/2006/main">
          <x14:cfRule type="cellIs" priority="16" operator="notEqual" id="{32AF6E3E-572A-4D75-B9C2-FE45D70CFF93}">
            <xm:f>'6.Приложение 3_НД'!$BI$8</xm:f>
            <x14:dxf>
              <fill>
                <patternFill>
                  <bgColor rgb="FFFF0000"/>
                </patternFill>
              </fill>
            </x14:dxf>
          </x14:cfRule>
          <xm:sqref>V34</xm:sqref>
        </x14:conditionalFormatting>
        <x14:conditionalFormatting xmlns:xm="http://schemas.microsoft.com/office/excel/2006/main">
          <x14:cfRule type="cellIs" priority="12" operator="notEqual" id="{475A536C-4FE2-42B5-B192-23A801216E79}">
            <xm:f>'6.Приложение 3_НД'!$BH$8</xm:f>
            <x14:dxf>
              <fill>
                <patternFill>
                  <bgColor rgb="FFFF0000"/>
                </patternFill>
              </fill>
            </x14:dxf>
          </x14:cfRule>
          <xm:sqref>V55</xm:sqref>
        </x14:conditionalFormatting>
        <x14:conditionalFormatting xmlns:xm="http://schemas.microsoft.com/office/excel/2006/main">
          <x14:cfRule type="cellIs" priority="11" operator="notEqual" id="{32D8B11C-9357-49BA-AD36-B4AE1F7D12DF}">
            <xm:f>'6.Приложение 3_НД'!$BN$8</xm:f>
            <x14:dxf>
              <fill>
                <patternFill>
                  <bgColor rgb="FFFF0000"/>
                </patternFill>
              </fill>
            </x14:dxf>
          </x14:cfRule>
          <xm:sqref>V52</xm:sqref>
        </x14:conditionalFormatting>
        <x14:conditionalFormatting xmlns:xm="http://schemas.microsoft.com/office/excel/2006/main">
          <x14:cfRule type="cellIs" priority="10" stopIfTrue="1" operator="notEqual" id="{99EA22A3-E846-4A55-A845-388A9CD63B62}">
            <xm:f>'8.Приложение 3_ГД'!$D$8</xm:f>
            <x14:dxf>
              <fill>
                <patternFill>
                  <bgColor rgb="FFFF00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cellIs" priority="9" operator="notEqual" id="{7FE30893-9C6A-402E-B789-A3C3436A6761}">
            <xm:f>'8.Приложение 3_ГД'!$AT$8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ellIs" priority="8" operator="notEqual" id="{141FC5BF-EDDD-4667-9D84-6F2D98EFF123}">
            <xm:f>'8.Приложение 3_ГД'!$AF$8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cellIs" priority="7" operator="notEqual" id="{1EA2E8C0-82A6-42F6-9A16-C880E6E3CCE9}">
            <xm:f>'6.Приложение 3_НД'!$M$8</xm:f>
            <x14:dxf>
              <fill>
                <patternFill>
                  <bgColor rgb="FFFF000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cellIs" priority="6" operator="notEqual" id="{653D718F-64E8-4032-B528-E24765F37911}">
            <xm:f>'6.Приложение 3_НД'!$D$8</xm:f>
            <x14:dxf>
              <fill>
                <patternFill>
                  <bgColor rgb="FFFF0000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cellIs" priority="5" operator="notEqual" id="{EA01C62C-0E0E-430E-8683-7834CE9CB979}">
            <xm:f>'6.Приложение 3_НД'!$AZ$8</xm:f>
            <x14:dxf>
              <fill>
                <patternFill>
                  <bgColor rgb="FFFF0000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cellIs" priority="4" operator="notEqual" id="{0C995136-BEA5-4B4A-91F2-2D1151A1CBC7}">
            <xm:f>'6.Приложение 3_НД'!$AJ$8</xm:f>
            <x14:dxf>
              <fill>
                <patternFill>
                  <bgColor rgb="FFFF0000"/>
                </patternFill>
              </fill>
            </x14:dxf>
          </x14:cfRule>
          <xm:sqref>O55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91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X166" sqref="X166"/>
    </sheetView>
  </sheetViews>
  <sheetFormatPr defaultColWidth="9.140625" defaultRowHeight="12.75" x14ac:dyDescent="0.2"/>
  <cols>
    <col min="1" max="1" width="48.85546875" customWidth="1"/>
    <col min="2" max="3" width="7.85546875" customWidth="1"/>
    <col min="4" max="4" width="6.28515625" customWidth="1"/>
    <col min="5" max="5" width="6.5703125" customWidth="1"/>
    <col min="6" max="6" width="6.140625" customWidth="1"/>
    <col min="7" max="8" width="6.7109375" customWidth="1"/>
    <col min="9" max="9" width="7.7109375" customWidth="1"/>
    <col min="10" max="10" width="7.140625" customWidth="1"/>
    <col min="11" max="12" width="6" customWidth="1"/>
    <col min="13" max="13" width="7.7109375" customWidth="1"/>
    <col min="14" max="14" width="6.7109375" customWidth="1"/>
    <col min="15" max="15" width="7" customWidth="1"/>
    <col min="16" max="16" width="6.42578125" customWidth="1"/>
    <col min="17" max="17" width="9.140625" customWidth="1"/>
    <col min="18" max="18" width="7.85546875" customWidth="1"/>
    <col min="19" max="19" width="7.5703125" customWidth="1"/>
    <col min="20" max="20" width="1.140625" customWidth="1"/>
    <col min="21" max="21" width="1" customWidth="1"/>
    <col min="22" max="22" width="0.85546875" customWidth="1"/>
  </cols>
  <sheetData>
    <row r="1" spans="1:19" s="27" customFormat="1" ht="18" x14ac:dyDescent="0.25">
      <c r="A1" s="812" t="s">
        <v>639</v>
      </c>
      <c r="B1" s="812"/>
      <c r="C1" s="812"/>
      <c r="D1" s="812"/>
      <c r="E1" s="812"/>
      <c r="F1" s="812"/>
      <c r="G1" s="812"/>
      <c r="H1" s="812"/>
      <c r="I1" s="812"/>
      <c r="J1" s="97"/>
      <c r="K1" s="54" t="s">
        <v>799</v>
      </c>
      <c r="L1" s="38"/>
      <c r="M1" s="548" t="s">
        <v>48</v>
      </c>
      <c r="N1" s="9">
        <v>12</v>
      </c>
      <c r="O1" s="812" t="s">
        <v>801</v>
      </c>
      <c r="P1" s="812"/>
      <c r="Q1" s="812"/>
      <c r="R1" s="812"/>
    </row>
    <row r="2" spans="1:19" s="27" customFormat="1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82"/>
    </row>
    <row r="3" spans="1:19" x14ac:dyDescent="0.2">
      <c r="A3" s="813" t="s">
        <v>18</v>
      </c>
      <c r="B3" s="816" t="s">
        <v>19</v>
      </c>
      <c r="C3" s="819" t="s">
        <v>15</v>
      </c>
      <c r="D3" s="822" t="s">
        <v>23</v>
      </c>
      <c r="E3" s="822" t="s">
        <v>24</v>
      </c>
      <c r="F3" s="825" t="s">
        <v>312</v>
      </c>
      <c r="G3" s="828" t="s">
        <v>305</v>
      </c>
      <c r="H3" s="816" t="s">
        <v>311</v>
      </c>
      <c r="I3" s="837" t="s">
        <v>310</v>
      </c>
      <c r="J3" s="840" t="s">
        <v>20</v>
      </c>
      <c r="K3" s="841"/>
      <c r="L3" s="841"/>
      <c r="M3" s="841"/>
      <c r="N3" s="841"/>
      <c r="O3" s="841"/>
      <c r="P3" s="841"/>
      <c r="Q3" s="842"/>
      <c r="R3" s="853" t="s">
        <v>21</v>
      </c>
      <c r="S3" s="856" t="s">
        <v>22</v>
      </c>
    </row>
    <row r="4" spans="1:19" x14ac:dyDescent="0.2">
      <c r="A4" s="814"/>
      <c r="B4" s="817"/>
      <c r="C4" s="820"/>
      <c r="D4" s="823"/>
      <c r="E4" s="823"/>
      <c r="F4" s="826"/>
      <c r="G4" s="829"/>
      <c r="H4" s="817"/>
      <c r="I4" s="838"/>
      <c r="J4" s="843" t="s">
        <v>687</v>
      </c>
      <c r="K4" s="834" t="s">
        <v>16</v>
      </c>
      <c r="L4" s="846"/>
      <c r="M4" s="834" t="s">
        <v>17</v>
      </c>
      <c r="N4" s="835"/>
      <c r="O4" s="835"/>
      <c r="P4" s="835"/>
      <c r="Q4" s="847"/>
      <c r="R4" s="854"/>
      <c r="S4" s="857"/>
    </row>
    <row r="5" spans="1:19" ht="27.75" customHeight="1" x14ac:dyDescent="0.2">
      <c r="A5" s="814"/>
      <c r="B5" s="817"/>
      <c r="C5" s="820"/>
      <c r="D5" s="823"/>
      <c r="E5" s="823"/>
      <c r="F5" s="826"/>
      <c r="G5" s="829"/>
      <c r="H5" s="817"/>
      <c r="I5" s="838"/>
      <c r="J5" s="844"/>
      <c r="K5" s="848" t="s">
        <v>25</v>
      </c>
      <c r="L5" s="848" t="s">
        <v>686</v>
      </c>
      <c r="M5" s="848" t="s">
        <v>26</v>
      </c>
      <c r="N5" s="848" t="s">
        <v>27</v>
      </c>
      <c r="O5" s="848" t="s">
        <v>28</v>
      </c>
      <c r="P5" s="850" t="s">
        <v>29</v>
      </c>
      <c r="Q5" s="851"/>
      <c r="R5" s="854"/>
      <c r="S5" s="857"/>
    </row>
    <row r="6" spans="1:19" x14ac:dyDescent="0.2">
      <c r="A6" s="814"/>
      <c r="B6" s="817"/>
      <c r="C6" s="820"/>
      <c r="D6" s="823"/>
      <c r="E6" s="823"/>
      <c r="F6" s="826"/>
      <c r="G6" s="829"/>
      <c r="H6" s="817"/>
      <c r="I6" s="838"/>
      <c r="J6" s="844"/>
      <c r="K6" s="823"/>
      <c r="L6" s="823"/>
      <c r="M6" s="823"/>
      <c r="N6" s="823"/>
      <c r="O6" s="823"/>
      <c r="P6" s="848" t="s">
        <v>30</v>
      </c>
      <c r="Q6" s="852" t="s">
        <v>31</v>
      </c>
      <c r="R6" s="854"/>
      <c r="S6" s="857"/>
    </row>
    <row r="7" spans="1:19" x14ac:dyDescent="0.2">
      <c r="A7" s="814"/>
      <c r="B7" s="817"/>
      <c r="C7" s="820"/>
      <c r="D7" s="823"/>
      <c r="E7" s="823"/>
      <c r="F7" s="826"/>
      <c r="G7" s="829"/>
      <c r="H7" s="817"/>
      <c r="I7" s="838"/>
      <c r="J7" s="844"/>
      <c r="K7" s="823"/>
      <c r="L7" s="823"/>
      <c r="M7" s="823"/>
      <c r="N7" s="823"/>
      <c r="O7" s="823"/>
      <c r="P7" s="823"/>
      <c r="Q7" s="817"/>
      <c r="R7" s="854"/>
      <c r="S7" s="857"/>
    </row>
    <row r="8" spans="1:19" x14ac:dyDescent="0.2">
      <c r="A8" s="814"/>
      <c r="B8" s="817"/>
      <c r="C8" s="820"/>
      <c r="D8" s="823"/>
      <c r="E8" s="823"/>
      <c r="F8" s="826"/>
      <c r="G8" s="829"/>
      <c r="H8" s="817"/>
      <c r="I8" s="838"/>
      <c r="J8" s="844"/>
      <c r="K8" s="823"/>
      <c r="L8" s="823"/>
      <c r="M8" s="823"/>
      <c r="N8" s="823"/>
      <c r="O8" s="823"/>
      <c r="P8" s="823"/>
      <c r="Q8" s="817"/>
      <c r="R8" s="854"/>
      <c r="S8" s="857"/>
    </row>
    <row r="9" spans="1:19" x14ac:dyDescent="0.2">
      <c r="A9" s="814"/>
      <c r="B9" s="817"/>
      <c r="C9" s="820"/>
      <c r="D9" s="823"/>
      <c r="E9" s="823"/>
      <c r="F9" s="826"/>
      <c r="G9" s="829"/>
      <c r="H9" s="817"/>
      <c r="I9" s="838"/>
      <c r="J9" s="844"/>
      <c r="K9" s="823"/>
      <c r="L9" s="823"/>
      <c r="M9" s="823"/>
      <c r="N9" s="823"/>
      <c r="O9" s="823"/>
      <c r="P9" s="823"/>
      <c r="Q9" s="817"/>
      <c r="R9" s="854"/>
      <c r="S9" s="857"/>
    </row>
    <row r="10" spans="1:19" x14ac:dyDescent="0.2">
      <c r="A10" s="814"/>
      <c r="B10" s="817"/>
      <c r="C10" s="820"/>
      <c r="D10" s="823"/>
      <c r="E10" s="823"/>
      <c r="F10" s="826"/>
      <c r="G10" s="829"/>
      <c r="H10" s="817"/>
      <c r="I10" s="838"/>
      <c r="J10" s="844"/>
      <c r="K10" s="823"/>
      <c r="L10" s="823"/>
      <c r="M10" s="823"/>
      <c r="N10" s="823"/>
      <c r="O10" s="823"/>
      <c r="P10" s="823"/>
      <c r="Q10" s="817"/>
      <c r="R10" s="854"/>
      <c r="S10" s="857"/>
    </row>
    <row r="11" spans="1:19" ht="13.5" thickBot="1" x14ac:dyDescent="0.25">
      <c r="A11" s="815"/>
      <c r="B11" s="818"/>
      <c r="C11" s="821"/>
      <c r="D11" s="824"/>
      <c r="E11" s="824"/>
      <c r="F11" s="827"/>
      <c r="G11" s="830"/>
      <c r="H11" s="818"/>
      <c r="I11" s="839"/>
      <c r="J11" s="845"/>
      <c r="K11" s="824"/>
      <c r="L11" s="824"/>
      <c r="M11" s="824"/>
      <c r="N11" s="824"/>
      <c r="O11" s="824"/>
      <c r="P11" s="824"/>
      <c r="Q11" s="818"/>
      <c r="R11" s="855"/>
      <c r="S11" s="858"/>
    </row>
    <row r="12" spans="1:19" ht="12.75" customHeight="1" thickBot="1" x14ac:dyDescent="0.25">
      <c r="A12" s="553" t="s">
        <v>0</v>
      </c>
      <c r="B12" s="554" t="s">
        <v>1</v>
      </c>
      <c r="C12" s="555">
        <v>1</v>
      </c>
      <c r="D12" s="556">
        <v>2</v>
      </c>
      <c r="E12" s="556">
        <v>3</v>
      </c>
      <c r="F12" s="556">
        <v>4</v>
      </c>
      <c r="G12" s="556">
        <v>5</v>
      </c>
      <c r="H12" s="556">
        <v>6</v>
      </c>
      <c r="I12" s="556">
        <v>7</v>
      </c>
      <c r="J12" s="556">
        <v>8</v>
      </c>
      <c r="K12" s="556">
        <v>9</v>
      </c>
      <c r="L12" s="556">
        <v>10</v>
      </c>
      <c r="M12" s="556">
        <v>11</v>
      </c>
      <c r="N12" s="556">
        <v>12</v>
      </c>
      <c r="O12" s="556">
        <v>13</v>
      </c>
      <c r="P12" s="556">
        <v>14</v>
      </c>
      <c r="Q12" s="556">
        <v>15</v>
      </c>
      <c r="R12" s="556">
        <v>16</v>
      </c>
      <c r="S12" s="556">
        <v>17</v>
      </c>
    </row>
    <row r="13" spans="1:19" ht="14.25" x14ac:dyDescent="0.2">
      <c r="A13" s="557" t="s">
        <v>645</v>
      </c>
      <c r="B13" s="558" t="s">
        <v>550</v>
      </c>
      <c r="C13" s="559">
        <v>9</v>
      </c>
      <c r="D13" s="560">
        <v>38</v>
      </c>
      <c r="E13" s="560"/>
      <c r="F13" s="560"/>
      <c r="G13" s="560"/>
      <c r="H13" s="561">
        <f>SUM(D13:G13)</f>
        <v>38</v>
      </c>
      <c r="I13" s="562">
        <f>H13+C13</f>
        <v>47</v>
      </c>
      <c r="J13" s="563">
        <f>M13+N13+O13+P13+Q13</f>
        <v>38</v>
      </c>
      <c r="K13" s="560">
        <v>32</v>
      </c>
      <c r="L13" s="560">
        <v>6</v>
      </c>
      <c r="M13" s="560">
        <v>29</v>
      </c>
      <c r="N13" s="560">
        <v>1</v>
      </c>
      <c r="O13" s="560">
        <v>1</v>
      </c>
      <c r="P13" s="560"/>
      <c r="Q13" s="564">
        <v>7</v>
      </c>
      <c r="R13" s="565">
        <f>I13-J13</f>
        <v>9</v>
      </c>
      <c r="S13" s="566">
        <v>6</v>
      </c>
    </row>
    <row r="14" spans="1:19" x14ac:dyDescent="0.2">
      <c r="A14" s="567" t="s">
        <v>635</v>
      </c>
      <c r="B14" s="568" t="s">
        <v>551</v>
      </c>
      <c r="C14" s="569">
        <v>2</v>
      </c>
      <c r="D14" s="570">
        <v>8</v>
      </c>
      <c r="E14" s="570"/>
      <c r="F14" s="570"/>
      <c r="G14" s="570"/>
      <c r="H14" s="571">
        <f t="shared" ref="H14:H15" si="0">SUM(D14:G14)</f>
        <v>8</v>
      </c>
      <c r="I14" s="572">
        <f t="shared" ref="I14:I72" si="1">H14+C14</f>
        <v>10</v>
      </c>
      <c r="J14" s="573">
        <f t="shared" ref="J14:J72" si="2">M14+N14+O14+P14+Q14</f>
        <v>9</v>
      </c>
      <c r="K14" s="570">
        <v>9</v>
      </c>
      <c r="L14" s="570"/>
      <c r="M14" s="570">
        <v>5</v>
      </c>
      <c r="N14" s="570"/>
      <c r="O14" s="570"/>
      <c r="P14" s="570"/>
      <c r="Q14" s="574">
        <v>4</v>
      </c>
      <c r="R14" s="575">
        <f t="shared" ref="R14:R72" si="3">I14-J14</f>
        <v>1</v>
      </c>
      <c r="S14" s="576">
        <v>4</v>
      </c>
    </row>
    <row r="15" spans="1:19" x14ac:dyDescent="0.2">
      <c r="A15" s="577" t="s">
        <v>539</v>
      </c>
      <c r="B15" s="568" t="s">
        <v>552</v>
      </c>
      <c r="C15" s="569"/>
      <c r="D15" s="570">
        <v>9</v>
      </c>
      <c r="E15" s="570"/>
      <c r="F15" s="570"/>
      <c r="G15" s="570"/>
      <c r="H15" s="571">
        <f t="shared" si="0"/>
        <v>9</v>
      </c>
      <c r="I15" s="572">
        <f t="shared" si="1"/>
        <v>9</v>
      </c>
      <c r="J15" s="573">
        <f t="shared" si="2"/>
        <v>8</v>
      </c>
      <c r="K15" s="570">
        <v>8</v>
      </c>
      <c r="L15" s="570"/>
      <c r="M15" s="570">
        <v>8</v>
      </c>
      <c r="N15" s="570"/>
      <c r="O15" s="570"/>
      <c r="P15" s="570"/>
      <c r="Q15" s="574"/>
      <c r="R15" s="575">
        <f t="shared" si="3"/>
        <v>1</v>
      </c>
      <c r="S15" s="576"/>
    </row>
    <row r="16" spans="1:19" x14ac:dyDescent="0.2">
      <c r="A16" s="577" t="s">
        <v>540</v>
      </c>
      <c r="B16" s="568" t="s">
        <v>632</v>
      </c>
      <c r="C16" s="569"/>
      <c r="D16" s="570">
        <v>2</v>
      </c>
      <c r="E16" s="570"/>
      <c r="F16" s="570"/>
      <c r="G16" s="570"/>
      <c r="H16" s="571">
        <f t="shared" ref="H16:H72" si="4">SUM(D16:G16)</f>
        <v>2</v>
      </c>
      <c r="I16" s="572">
        <f t="shared" si="1"/>
        <v>2</v>
      </c>
      <c r="J16" s="573">
        <f t="shared" si="2"/>
        <v>2</v>
      </c>
      <c r="K16" s="570">
        <v>1</v>
      </c>
      <c r="L16" s="570">
        <v>1</v>
      </c>
      <c r="M16" s="570">
        <v>1</v>
      </c>
      <c r="N16" s="570"/>
      <c r="O16" s="570">
        <v>1</v>
      </c>
      <c r="P16" s="570"/>
      <c r="Q16" s="574"/>
      <c r="R16" s="575">
        <f t="shared" si="3"/>
        <v>0</v>
      </c>
      <c r="S16" s="576"/>
    </row>
    <row r="17" spans="1:19" ht="25.5" x14ac:dyDescent="0.2">
      <c r="A17" s="577" t="s">
        <v>541</v>
      </c>
      <c r="B17" s="568" t="s">
        <v>553</v>
      </c>
      <c r="C17" s="569"/>
      <c r="D17" s="570"/>
      <c r="E17" s="570"/>
      <c r="F17" s="570"/>
      <c r="G17" s="570"/>
      <c r="H17" s="571">
        <f t="shared" si="4"/>
        <v>0</v>
      </c>
      <c r="I17" s="572">
        <f t="shared" si="1"/>
        <v>0</v>
      </c>
      <c r="J17" s="573">
        <f t="shared" si="2"/>
        <v>0</v>
      </c>
      <c r="K17" s="570"/>
      <c r="L17" s="570"/>
      <c r="M17" s="570"/>
      <c r="N17" s="570"/>
      <c r="O17" s="570"/>
      <c r="P17" s="570"/>
      <c r="Q17" s="574"/>
      <c r="R17" s="575">
        <f t="shared" si="3"/>
        <v>0</v>
      </c>
      <c r="S17" s="576"/>
    </row>
    <row r="18" spans="1:19" ht="25.5" x14ac:dyDescent="0.2">
      <c r="A18" s="577" t="s">
        <v>542</v>
      </c>
      <c r="B18" s="568" t="s">
        <v>554</v>
      </c>
      <c r="C18" s="569"/>
      <c r="D18" s="570"/>
      <c r="E18" s="570"/>
      <c r="F18" s="570"/>
      <c r="G18" s="570"/>
      <c r="H18" s="571">
        <f t="shared" si="4"/>
        <v>0</v>
      </c>
      <c r="I18" s="572">
        <f t="shared" si="1"/>
        <v>0</v>
      </c>
      <c r="J18" s="573">
        <f t="shared" si="2"/>
        <v>0</v>
      </c>
      <c r="K18" s="570"/>
      <c r="L18" s="570"/>
      <c r="M18" s="570"/>
      <c r="N18" s="570"/>
      <c r="O18" s="570"/>
      <c r="P18" s="570"/>
      <c r="Q18" s="574"/>
      <c r="R18" s="575">
        <f t="shared" si="3"/>
        <v>0</v>
      </c>
      <c r="S18" s="576"/>
    </row>
    <row r="19" spans="1:19" ht="25.5" x14ac:dyDescent="0.2">
      <c r="A19" s="577" t="s">
        <v>543</v>
      </c>
      <c r="B19" s="568" t="s">
        <v>555</v>
      </c>
      <c r="C19" s="569"/>
      <c r="D19" s="570"/>
      <c r="E19" s="570"/>
      <c r="F19" s="570"/>
      <c r="G19" s="570"/>
      <c r="H19" s="571">
        <f t="shared" si="4"/>
        <v>0</v>
      </c>
      <c r="I19" s="572">
        <f t="shared" si="1"/>
        <v>0</v>
      </c>
      <c r="J19" s="573">
        <f t="shared" si="2"/>
        <v>0</v>
      </c>
      <c r="K19" s="570"/>
      <c r="L19" s="570"/>
      <c r="M19" s="570"/>
      <c r="N19" s="570"/>
      <c r="O19" s="570"/>
      <c r="P19" s="570"/>
      <c r="Q19" s="574"/>
      <c r="R19" s="575">
        <f t="shared" si="3"/>
        <v>0</v>
      </c>
      <c r="S19" s="576"/>
    </row>
    <row r="20" spans="1:19" ht="38.25" x14ac:dyDescent="0.2">
      <c r="A20" s="577" t="s">
        <v>544</v>
      </c>
      <c r="B20" s="568" t="s">
        <v>556</v>
      </c>
      <c r="C20" s="569"/>
      <c r="D20" s="570"/>
      <c r="E20" s="570"/>
      <c r="F20" s="570"/>
      <c r="G20" s="570"/>
      <c r="H20" s="571">
        <f t="shared" si="4"/>
        <v>0</v>
      </c>
      <c r="I20" s="572">
        <f t="shared" si="1"/>
        <v>0</v>
      </c>
      <c r="J20" s="573">
        <f t="shared" si="2"/>
        <v>0</v>
      </c>
      <c r="K20" s="570"/>
      <c r="L20" s="570"/>
      <c r="M20" s="570"/>
      <c r="N20" s="570"/>
      <c r="O20" s="570"/>
      <c r="P20" s="570"/>
      <c r="Q20" s="574"/>
      <c r="R20" s="575">
        <f t="shared" si="3"/>
        <v>0</v>
      </c>
      <c r="S20" s="576"/>
    </row>
    <row r="21" spans="1:19" ht="14.25" x14ac:dyDescent="0.2">
      <c r="A21" s="578" t="s">
        <v>690</v>
      </c>
      <c r="B21" s="579" t="s">
        <v>557</v>
      </c>
      <c r="C21" s="569">
        <v>6</v>
      </c>
      <c r="D21" s="570">
        <v>21</v>
      </c>
      <c r="E21" s="570">
        <v>4</v>
      </c>
      <c r="F21" s="570">
        <v>5</v>
      </c>
      <c r="G21" s="570"/>
      <c r="H21" s="571">
        <f t="shared" si="4"/>
        <v>30</v>
      </c>
      <c r="I21" s="572">
        <f t="shared" si="1"/>
        <v>36</v>
      </c>
      <c r="J21" s="573">
        <f t="shared" si="2"/>
        <v>22</v>
      </c>
      <c r="K21" s="570">
        <v>13</v>
      </c>
      <c r="L21" s="570">
        <v>6</v>
      </c>
      <c r="M21" s="570">
        <v>3</v>
      </c>
      <c r="N21" s="570">
        <v>7</v>
      </c>
      <c r="O21" s="570">
        <v>2</v>
      </c>
      <c r="P21" s="570"/>
      <c r="Q21" s="574">
        <v>10</v>
      </c>
      <c r="R21" s="575">
        <f t="shared" si="3"/>
        <v>14</v>
      </c>
      <c r="S21" s="576">
        <v>34</v>
      </c>
    </row>
    <row r="22" spans="1:19" x14ac:dyDescent="0.2">
      <c r="A22" s="567" t="s">
        <v>636</v>
      </c>
      <c r="B22" s="568" t="s">
        <v>558</v>
      </c>
      <c r="C22" s="569"/>
      <c r="D22" s="570"/>
      <c r="E22" s="570"/>
      <c r="F22" s="570"/>
      <c r="G22" s="570"/>
      <c r="H22" s="571">
        <f t="shared" si="4"/>
        <v>0</v>
      </c>
      <c r="I22" s="572">
        <f t="shared" si="1"/>
        <v>0</v>
      </c>
      <c r="J22" s="573">
        <f t="shared" si="2"/>
        <v>0</v>
      </c>
      <c r="K22" s="570"/>
      <c r="L22" s="570"/>
      <c r="M22" s="570"/>
      <c r="N22" s="570"/>
      <c r="O22" s="570"/>
      <c r="P22" s="570"/>
      <c r="Q22" s="574"/>
      <c r="R22" s="575">
        <f t="shared" si="3"/>
        <v>0</v>
      </c>
      <c r="S22" s="576"/>
    </row>
    <row r="23" spans="1:19" x14ac:dyDescent="0.2">
      <c r="A23" s="577" t="s">
        <v>545</v>
      </c>
      <c r="B23" s="568" t="s">
        <v>559</v>
      </c>
      <c r="C23" s="569"/>
      <c r="D23" s="570">
        <v>1</v>
      </c>
      <c r="E23" s="570"/>
      <c r="F23" s="570"/>
      <c r="G23" s="570"/>
      <c r="H23" s="571">
        <f t="shared" si="4"/>
        <v>1</v>
      </c>
      <c r="I23" s="572">
        <f t="shared" si="1"/>
        <v>1</v>
      </c>
      <c r="J23" s="573">
        <f t="shared" si="2"/>
        <v>0</v>
      </c>
      <c r="K23" s="570"/>
      <c r="L23" s="570"/>
      <c r="M23" s="570"/>
      <c r="N23" s="570"/>
      <c r="O23" s="570"/>
      <c r="P23" s="570"/>
      <c r="Q23" s="574"/>
      <c r="R23" s="575">
        <f t="shared" si="3"/>
        <v>1</v>
      </c>
      <c r="S23" s="576"/>
    </row>
    <row r="24" spans="1:19" x14ac:dyDescent="0.2">
      <c r="A24" s="577" t="s">
        <v>546</v>
      </c>
      <c r="B24" s="568" t="s">
        <v>560</v>
      </c>
      <c r="C24" s="569">
        <v>1</v>
      </c>
      <c r="D24" s="570">
        <v>4</v>
      </c>
      <c r="E24" s="570">
        <v>1</v>
      </c>
      <c r="F24" s="570">
        <v>4</v>
      </c>
      <c r="G24" s="570"/>
      <c r="H24" s="571">
        <f t="shared" si="4"/>
        <v>9</v>
      </c>
      <c r="I24" s="572">
        <f t="shared" si="1"/>
        <v>10</v>
      </c>
      <c r="J24" s="573">
        <f t="shared" si="2"/>
        <v>9</v>
      </c>
      <c r="K24" s="570">
        <v>6</v>
      </c>
      <c r="L24" s="570">
        <v>3</v>
      </c>
      <c r="M24" s="570"/>
      <c r="N24" s="570">
        <v>2</v>
      </c>
      <c r="O24" s="570"/>
      <c r="P24" s="570"/>
      <c r="Q24" s="574">
        <v>7</v>
      </c>
      <c r="R24" s="575">
        <f t="shared" si="3"/>
        <v>1</v>
      </c>
      <c r="S24" s="576">
        <v>14</v>
      </c>
    </row>
    <row r="25" spans="1:19" ht="25.5" x14ac:dyDescent="0.2">
      <c r="A25" s="580" t="s">
        <v>547</v>
      </c>
      <c r="B25" s="581" t="s">
        <v>634</v>
      </c>
      <c r="C25" s="569"/>
      <c r="D25" s="570">
        <v>1</v>
      </c>
      <c r="E25" s="570"/>
      <c r="F25" s="570"/>
      <c r="G25" s="570"/>
      <c r="H25" s="571">
        <f t="shared" si="4"/>
        <v>1</v>
      </c>
      <c r="I25" s="572">
        <f t="shared" si="1"/>
        <v>1</v>
      </c>
      <c r="J25" s="573">
        <f t="shared" si="2"/>
        <v>1</v>
      </c>
      <c r="K25" s="570">
        <v>1</v>
      </c>
      <c r="L25" s="570"/>
      <c r="M25" s="570"/>
      <c r="N25" s="570">
        <v>1</v>
      </c>
      <c r="O25" s="570"/>
      <c r="P25" s="570"/>
      <c r="Q25" s="574"/>
      <c r="R25" s="575">
        <f t="shared" si="3"/>
        <v>0</v>
      </c>
      <c r="S25" s="576">
        <v>1</v>
      </c>
    </row>
    <row r="26" spans="1:19" ht="14.25" x14ac:dyDescent="0.2">
      <c r="A26" s="578" t="s">
        <v>646</v>
      </c>
      <c r="B26" s="579" t="s">
        <v>561</v>
      </c>
      <c r="C26" s="569">
        <v>1</v>
      </c>
      <c r="D26" s="570">
        <v>6</v>
      </c>
      <c r="E26" s="570">
        <v>2</v>
      </c>
      <c r="F26" s="570">
        <v>2</v>
      </c>
      <c r="G26" s="570"/>
      <c r="H26" s="571">
        <f t="shared" si="4"/>
        <v>10</v>
      </c>
      <c r="I26" s="572">
        <f t="shared" si="1"/>
        <v>11</v>
      </c>
      <c r="J26" s="573">
        <f t="shared" si="2"/>
        <v>7</v>
      </c>
      <c r="K26" s="570">
        <v>6</v>
      </c>
      <c r="L26" s="570">
        <v>1</v>
      </c>
      <c r="M26" s="570"/>
      <c r="N26" s="570"/>
      <c r="O26" s="570"/>
      <c r="P26" s="570"/>
      <c r="Q26" s="574">
        <v>7</v>
      </c>
      <c r="R26" s="575">
        <f t="shared" si="3"/>
        <v>4</v>
      </c>
      <c r="S26" s="576">
        <v>4</v>
      </c>
    </row>
    <row r="27" spans="1:19" ht="14.25" x14ac:dyDescent="0.2">
      <c r="A27" s="582" t="s">
        <v>647</v>
      </c>
      <c r="B27" s="579" t="s">
        <v>562</v>
      </c>
      <c r="C27" s="569"/>
      <c r="D27" s="570"/>
      <c r="E27" s="570"/>
      <c r="F27" s="570"/>
      <c r="G27" s="570"/>
      <c r="H27" s="571">
        <f t="shared" si="4"/>
        <v>0</v>
      </c>
      <c r="I27" s="572">
        <f t="shared" si="1"/>
        <v>0</v>
      </c>
      <c r="J27" s="573">
        <f t="shared" si="2"/>
        <v>0</v>
      </c>
      <c r="K27" s="570"/>
      <c r="L27" s="570"/>
      <c r="M27" s="570"/>
      <c r="N27" s="570"/>
      <c r="O27" s="570"/>
      <c r="P27" s="570"/>
      <c r="Q27" s="574"/>
      <c r="R27" s="575">
        <f t="shared" si="3"/>
        <v>0</v>
      </c>
      <c r="S27" s="576"/>
    </row>
    <row r="28" spans="1:19" ht="14.25" x14ac:dyDescent="0.2">
      <c r="A28" s="578" t="s">
        <v>648</v>
      </c>
      <c r="B28" s="579" t="s">
        <v>563</v>
      </c>
      <c r="C28" s="569"/>
      <c r="D28" s="570">
        <v>4</v>
      </c>
      <c r="E28" s="570">
        <v>1</v>
      </c>
      <c r="F28" s="570"/>
      <c r="G28" s="570"/>
      <c r="H28" s="571">
        <f t="shared" si="4"/>
        <v>5</v>
      </c>
      <c r="I28" s="572">
        <f t="shared" si="1"/>
        <v>5</v>
      </c>
      <c r="J28" s="573">
        <f t="shared" si="2"/>
        <v>4</v>
      </c>
      <c r="K28" s="570">
        <v>3</v>
      </c>
      <c r="L28" s="570"/>
      <c r="M28" s="570">
        <v>1</v>
      </c>
      <c r="N28" s="570"/>
      <c r="O28" s="570">
        <v>2</v>
      </c>
      <c r="P28" s="570"/>
      <c r="Q28" s="574">
        <v>1</v>
      </c>
      <c r="R28" s="575">
        <f t="shared" si="3"/>
        <v>1</v>
      </c>
      <c r="S28" s="576">
        <v>1</v>
      </c>
    </row>
    <row r="29" spans="1:19" ht="14.25" x14ac:dyDescent="0.2">
      <c r="A29" s="578" t="s">
        <v>649</v>
      </c>
      <c r="B29" s="579" t="s">
        <v>564</v>
      </c>
      <c r="C29" s="569"/>
      <c r="D29" s="570">
        <v>7</v>
      </c>
      <c r="E29" s="570">
        <v>1</v>
      </c>
      <c r="F29" s="570"/>
      <c r="G29" s="570"/>
      <c r="H29" s="571">
        <f t="shared" si="4"/>
        <v>8</v>
      </c>
      <c r="I29" s="572">
        <f t="shared" si="1"/>
        <v>8</v>
      </c>
      <c r="J29" s="573">
        <f t="shared" si="2"/>
        <v>8</v>
      </c>
      <c r="K29" s="570">
        <v>8</v>
      </c>
      <c r="L29" s="570"/>
      <c r="M29" s="570">
        <v>4</v>
      </c>
      <c r="N29" s="570"/>
      <c r="O29" s="570">
        <v>2</v>
      </c>
      <c r="P29" s="570"/>
      <c r="Q29" s="574">
        <v>2</v>
      </c>
      <c r="R29" s="575">
        <f t="shared" si="3"/>
        <v>0</v>
      </c>
      <c r="S29" s="576"/>
    </row>
    <row r="30" spans="1:19" ht="14.25" x14ac:dyDescent="0.2">
      <c r="A30" s="578" t="s">
        <v>650</v>
      </c>
      <c r="B30" s="579" t="s">
        <v>565</v>
      </c>
      <c r="C30" s="569"/>
      <c r="D30" s="570">
        <v>2</v>
      </c>
      <c r="E30" s="570"/>
      <c r="F30" s="570">
        <v>1</v>
      </c>
      <c r="G30" s="570"/>
      <c r="H30" s="571">
        <f t="shared" si="4"/>
        <v>3</v>
      </c>
      <c r="I30" s="572">
        <f t="shared" si="1"/>
        <v>3</v>
      </c>
      <c r="J30" s="573">
        <f t="shared" si="2"/>
        <v>3</v>
      </c>
      <c r="K30" s="570">
        <v>3</v>
      </c>
      <c r="L30" s="570"/>
      <c r="M30" s="570">
        <v>2</v>
      </c>
      <c r="N30" s="570"/>
      <c r="O30" s="570"/>
      <c r="P30" s="570"/>
      <c r="Q30" s="574">
        <v>1</v>
      </c>
      <c r="R30" s="575">
        <f t="shared" si="3"/>
        <v>0</v>
      </c>
      <c r="S30" s="576"/>
    </row>
    <row r="31" spans="1:19" ht="38.25" x14ac:dyDescent="0.2">
      <c r="A31" s="567" t="s">
        <v>637</v>
      </c>
      <c r="B31" s="568" t="s">
        <v>566</v>
      </c>
      <c r="C31" s="569"/>
      <c r="D31" s="570"/>
      <c r="E31" s="570"/>
      <c r="F31" s="570"/>
      <c r="G31" s="570"/>
      <c r="H31" s="571">
        <f t="shared" si="4"/>
        <v>0</v>
      </c>
      <c r="I31" s="572">
        <f t="shared" si="1"/>
        <v>0</v>
      </c>
      <c r="J31" s="573">
        <f t="shared" si="2"/>
        <v>0</v>
      </c>
      <c r="K31" s="570"/>
      <c r="L31" s="570"/>
      <c r="M31" s="570"/>
      <c r="N31" s="570"/>
      <c r="O31" s="570"/>
      <c r="P31" s="570"/>
      <c r="Q31" s="574"/>
      <c r="R31" s="575">
        <f t="shared" si="3"/>
        <v>0</v>
      </c>
      <c r="S31" s="576"/>
    </row>
    <row r="32" spans="1:19" ht="51" x14ac:dyDescent="0.2">
      <c r="A32" s="577" t="s">
        <v>548</v>
      </c>
      <c r="B32" s="568" t="s">
        <v>567</v>
      </c>
      <c r="C32" s="569"/>
      <c r="D32" s="570"/>
      <c r="E32" s="570"/>
      <c r="F32" s="570"/>
      <c r="G32" s="570"/>
      <c r="H32" s="571">
        <f t="shared" si="4"/>
        <v>0</v>
      </c>
      <c r="I32" s="572">
        <f t="shared" si="1"/>
        <v>0</v>
      </c>
      <c r="J32" s="573">
        <f t="shared" si="2"/>
        <v>0</v>
      </c>
      <c r="K32" s="570"/>
      <c r="L32" s="570"/>
      <c r="M32" s="570"/>
      <c r="N32" s="570"/>
      <c r="O32" s="570"/>
      <c r="P32" s="570"/>
      <c r="Q32" s="574"/>
      <c r="R32" s="575">
        <f t="shared" si="3"/>
        <v>0</v>
      </c>
      <c r="S32" s="576"/>
    </row>
    <row r="33" spans="1:19" ht="76.5" x14ac:dyDescent="0.2">
      <c r="A33" s="721" t="s">
        <v>787</v>
      </c>
      <c r="B33" s="568" t="s">
        <v>568</v>
      </c>
      <c r="C33" s="569"/>
      <c r="D33" s="570"/>
      <c r="E33" s="570"/>
      <c r="F33" s="570"/>
      <c r="G33" s="570"/>
      <c r="H33" s="571">
        <f t="shared" si="4"/>
        <v>0</v>
      </c>
      <c r="I33" s="572">
        <f t="shared" si="1"/>
        <v>0</v>
      </c>
      <c r="J33" s="573">
        <f t="shared" si="2"/>
        <v>0</v>
      </c>
      <c r="K33" s="570"/>
      <c r="L33" s="570"/>
      <c r="M33" s="570"/>
      <c r="N33" s="570"/>
      <c r="O33" s="570"/>
      <c r="P33" s="570"/>
      <c r="Q33" s="574"/>
      <c r="R33" s="575">
        <f t="shared" si="3"/>
        <v>0</v>
      </c>
      <c r="S33" s="576"/>
    </row>
    <row r="34" spans="1:19" ht="51" x14ac:dyDescent="0.2">
      <c r="A34" s="577" t="s">
        <v>549</v>
      </c>
      <c r="B34" s="568" t="s">
        <v>569</v>
      </c>
      <c r="C34" s="569"/>
      <c r="D34" s="570"/>
      <c r="E34" s="570"/>
      <c r="F34" s="570"/>
      <c r="G34" s="570"/>
      <c r="H34" s="571">
        <f t="shared" si="4"/>
        <v>0</v>
      </c>
      <c r="I34" s="572">
        <f t="shared" si="1"/>
        <v>0</v>
      </c>
      <c r="J34" s="573">
        <f t="shared" si="2"/>
        <v>0</v>
      </c>
      <c r="K34" s="570"/>
      <c r="L34" s="570"/>
      <c r="M34" s="570"/>
      <c r="N34" s="570"/>
      <c r="O34" s="570"/>
      <c r="P34" s="570"/>
      <c r="Q34" s="574"/>
      <c r="R34" s="575">
        <f t="shared" si="3"/>
        <v>0</v>
      </c>
      <c r="S34" s="576"/>
    </row>
    <row r="35" spans="1:19" ht="76.5" x14ac:dyDescent="0.2">
      <c r="A35" s="577" t="s">
        <v>638</v>
      </c>
      <c r="B35" s="568" t="s">
        <v>570</v>
      </c>
      <c r="C35" s="569"/>
      <c r="D35" s="570">
        <v>1</v>
      </c>
      <c r="E35" s="570"/>
      <c r="F35" s="570"/>
      <c r="G35" s="570"/>
      <c r="H35" s="571">
        <f t="shared" si="4"/>
        <v>1</v>
      </c>
      <c r="I35" s="572">
        <f t="shared" si="1"/>
        <v>1</v>
      </c>
      <c r="J35" s="573">
        <f t="shared" si="2"/>
        <v>1</v>
      </c>
      <c r="K35" s="570">
        <v>1</v>
      </c>
      <c r="L35" s="570"/>
      <c r="M35" s="570">
        <v>1</v>
      </c>
      <c r="N35" s="570"/>
      <c r="O35" s="570"/>
      <c r="P35" s="570"/>
      <c r="Q35" s="574"/>
      <c r="R35" s="575">
        <f t="shared" si="3"/>
        <v>0</v>
      </c>
      <c r="S35" s="576"/>
    </row>
    <row r="36" spans="1:19" ht="14.25" x14ac:dyDescent="0.2">
      <c r="A36" s="578" t="s">
        <v>651</v>
      </c>
      <c r="B36" s="579" t="s">
        <v>571</v>
      </c>
      <c r="C36" s="569">
        <v>1</v>
      </c>
      <c r="D36" s="570"/>
      <c r="E36" s="570"/>
      <c r="F36" s="570"/>
      <c r="G36" s="570"/>
      <c r="H36" s="571">
        <f t="shared" si="4"/>
        <v>0</v>
      </c>
      <c r="I36" s="572">
        <f t="shared" si="1"/>
        <v>1</v>
      </c>
      <c r="J36" s="573">
        <f t="shared" si="2"/>
        <v>1</v>
      </c>
      <c r="K36" s="570">
        <v>1</v>
      </c>
      <c r="L36" s="570"/>
      <c r="M36" s="570"/>
      <c r="N36" s="570"/>
      <c r="O36" s="570">
        <v>1</v>
      </c>
      <c r="P36" s="570"/>
      <c r="Q36" s="574"/>
      <c r="R36" s="575">
        <f t="shared" si="3"/>
        <v>0</v>
      </c>
      <c r="S36" s="576">
        <v>1</v>
      </c>
    </row>
    <row r="37" spans="1:19" ht="57" x14ac:dyDescent="0.2">
      <c r="A37" s="578" t="s">
        <v>572</v>
      </c>
      <c r="B37" s="579" t="s">
        <v>601</v>
      </c>
      <c r="C37" s="569">
        <v>22</v>
      </c>
      <c r="D37" s="570">
        <v>28</v>
      </c>
      <c r="E37" s="570">
        <v>4</v>
      </c>
      <c r="F37" s="570"/>
      <c r="G37" s="570"/>
      <c r="H37" s="571">
        <f t="shared" si="4"/>
        <v>32</v>
      </c>
      <c r="I37" s="572">
        <f t="shared" si="1"/>
        <v>54</v>
      </c>
      <c r="J37" s="573">
        <f t="shared" si="2"/>
        <v>26</v>
      </c>
      <c r="K37" s="570">
        <v>13</v>
      </c>
      <c r="L37" s="570">
        <v>8</v>
      </c>
      <c r="M37" s="570">
        <v>6</v>
      </c>
      <c r="N37" s="570">
        <v>11</v>
      </c>
      <c r="O37" s="570">
        <v>1</v>
      </c>
      <c r="P37" s="570">
        <v>2</v>
      </c>
      <c r="Q37" s="574">
        <v>6</v>
      </c>
      <c r="R37" s="575">
        <f t="shared" si="3"/>
        <v>28</v>
      </c>
      <c r="S37" s="576">
        <v>19</v>
      </c>
    </row>
    <row r="38" spans="1:19" ht="57" x14ac:dyDescent="0.2">
      <c r="A38" s="578" t="s">
        <v>573</v>
      </c>
      <c r="B38" s="579" t="s">
        <v>602</v>
      </c>
      <c r="C38" s="569"/>
      <c r="D38" s="570"/>
      <c r="E38" s="570"/>
      <c r="F38" s="570"/>
      <c r="G38" s="570"/>
      <c r="H38" s="571">
        <f t="shared" si="4"/>
        <v>0</v>
      </c>
      <c r="I38" s="572">
        <f t="shared" si="1"/>
        <v>0</v>
      </c>
      <c r="J38" s="573">
        <f t="shared" si="2"/>
        <v>0</v>
      </c>
      <c r="K38" s="570"/>
      <c r="L38" s="570"/>
      <c r="M38" s="570"/>
      <c r="N38" s="570"/>
      <c r="O38" s="570"/>
      <c r="P38" s="570"/>
      <c r="Q38" s="574"/>
      <c r="R38" s="575">
        <f t="shared" si="3"/>
        <v>0</v>
      </c>
      <c r="S38" s="576"/>
    </row>
    <row r="39" spans="1:19" ht="99.75" x14ac:dyDescent="0.2">
      <c r="A39" s="578" t="s">
        <v>574</v>
      </c>
      <c r="B39" s="579" t="s">
        <v>603</v>
      </c>
      <c r="C39" s="569"/>
      <c r="D39" s="570"/>
      <c r="E39" s="570"/>
      <c r="F39" s="570"/>
      <c r="G39" s="570"/>
      <c r="H39" s="571">
        <f t="shared" si="4"/>
        <v>0</v>
      </c>
      <c r="I39" s="572">
        <f t="shared" si="1"/>
        <v>0</v>
      </c>
      <c r="J39" s="573">
        <f t="shared" si="2"/>
        <v>0</v>
      </c>
      <c r="K39" s="570"/>
      <c r="L39" s="570"/>
      <c r="M39" s="570"/>
      <c r="N39" s="570"/>
      <c r="O39" s="570"/>
      <c r="P39" s="570"/>
      <c r="Q39" s="574"/>
      <c r="R39" s="575">
        <f t="shared" si="3"/>
        <v>0</v>
      </c>
      <c r="S39" s="576"/>
    </row>
    <row r="40" spans="1:19" ht="14.25" x14ac:dyDescent="0.2">
      <c r="A40" s="578" t="s">
        <v>575</v>
      </c>
      <c r="B40" s="579" t="s">
        <v>604</v>
      </c>
      <c r="C40" s="569"/>
      <c r="D40" s="570"/>
      <c r="E40" s="570"/>
      <c r="F40" s="570"/>
      <c r="G40" s="570"/>
      <c r="H40" s="571">
        <f t="shared" si="4"/>
        <v>0</v>
      </c>
      <c r="I40" s="572">
        <f t="shared" si="1"/>
        <v>0</v>
      </c>
      <c r="J40" s="573">
        <f t="shared" si="2"/>
        <v>0</v>
      </c>
      <c r="K40" s="570"/>
      <c r="L40" s="570"/>
      <c r="M40" s="570"/>
      <c r="N40" s="570"/>
      <c r="O40" s="570"/>
      <c r="P40" s="570"/>
      <c r="Q40" s="574"/>
      <c r="R40" s="575">
        <f t="shared" si="3"/>
        <v>0</v>
      </c>
      <c r="S40" s="576"/>
    </row>
    <row r="41" spans="1:19" ht="28.5" x14ac:dyDescent="0.2">
      <c r="A41" s="578" t="s">
        <v>576</v>
      </c>
      <c r="B41" s="579" t="s">
        <v>605</v>
      </c>
      <c r="C41" s="569"/>
      <c r="D41" s="570">
        <v>2</v>
      </c>
      <c r="E41" s="570"/>
      <c r="F41" s="570"/>
      <c r="G41" s="570"/>
      <c r="H41" s="571">
        <f t="shared" si="4"/>
        <v>2</v>
      </c>
      <c r="I41" s="572">
        <f t="shared" si="1"/>
        <v>2</v>
      </c>
      <c r="J41" s="573">
        <f t="shared" si="2"/>
        <v>1</v>
      </c>
      <c r="K41" s="570">
        <v>1</v>
      </c>
      <c r="L41" s="570"/>
      <c r="M41" s="570"/>
      <c r="N41" s="570"/>
      <c r="O41" s="570"/>
      <c r="P41" s="570"/>
      <c r="Q41" s="574">
        <v>1</v>
      </c>
      <c r="R41" s="575">
        <f t="shared" si="3"/>
        <v>1</v>
      </c>
      <c r="S41" s="576">
        <v>1</v>
      </c>
    </row>
    <row r="42" spans="1:19" ht="57" x14ac:dyDescent="0.2">
      <c r="A42" s="578" t="s">
        <v>577</v>
      </c>
      <c r="B42" s="579" t="s">
        <v>606</v>
      </c>
      <c r="C42" s="569">
        <v>2</v>
      </c>
      <c r="D42" s="570">
        <v>7</v>
      </c>
      <c r="E42" s="570"/>
      <c r="F42" s="570"/>
      <c r="G42" s="570"/>
      <c r="H42" s="571">
        <f t="shared" si="4"/>
        <v>7</v>
      </c>
      <c r="I42" s="572">
        <f t="shared" si="1"/>
        <v>9</v>
      </c>
      <c r="J42" s="573">
        <f t="shared" si="2"/>
        <v>3</v>
      </c>
      <c r="K42" s="570">
        <v>1</v>
      </c>
      <c r="L42" s="570">
        <v>2</v>
      </c>
      <c r="M42" s="570">
        <v>1</v>
      </c>
      <c r="N42" s="570"/>
      <c r="O42" s="570">
        <v>1</v>
      </c>
      <c r="P42" s="570"/>
      <c r="Q42" s="574">
        <v>1</v>
      </c>
      <c r="R42" s="575">
        <f t="shared" si="3"/>
        <v>6</v>
      </c>
      <c r="S42" s="576">
        <v>3</v>
      </c>
    </row>
    <row r="43" spans="1:19" ht="28.5" x14ac:dyDescent="0.2">
      <c r="A43" s="578" t="s">
        <v>578</v>
      </c>
      <c r="B43" s="579" t="s">
        <v>607</v>
      </c>
      <c r="C43" s="569"/>
      <c r="D43" s="570"/>
      <c r="E43" s="570"/>
      <c r="F43" s="570"/>
      <c r="G43" s="570"/>
      <c r="H43" s="571">
        <f t="shared" si="4"/>
        <v>0</v>
      </c>
      <c r="I43" s="572">
        <f t="shared" si="1"/>
        <v>0</v>
      </c>
      <c r="J43" s="573">
        <f t="shared" si="2"/>
        <v>0</v>
      </c>
      <c r="K43" s="570"/>
      <c r="L43" s="570"/>
      <c r="M43" s="570"/>
      <c r="N43" s="570"/>
      <c r="O43" s="570"/>
      <c r="P43" s="570"/>
      <c r="Q43" s="574"/>
      <c r="R43" s="575">
        <f t="shared" si="3"/>
        <v>0</v>
      </c>
      <c r="S43" s="576"/>
    </row>
    <row r="44" spans="1:19" ht="14.25" x14ac:dyDescent="0.2">
      <c r="A44" s="582" t="s">
        <v>579</v>
      </c>
      <c r="B44" s="579" t="s">
        <v>608</v>
      </c>
      <c r="C44" s="569"/>
      <c r="D44" s="570">
        <v>7</v>
      </c>
      <c r="E44" s="570"/>
      <c r="F44" s="570"/>
      <c r="G44" s="570"/>
      <c r="H44" s="571">
        <f t="shared" si="4"/>
        <v>7</v>
      </c>
      <c r="I44" s="572">
        <f t="shared" si="1"/>
        <v>7</v>
      </c>
      <c r="J44" s="573">
        <f t="shared" si="2"/>
        <v>5</v>
      </c>
      <c r="K44" s="570">
        <v>5</v>
      </c>
      <c r="L44" s="570"/>
      <c r="M44" s="570">
        <v>4</v>
      </c>
      <c r="N44" s="570"/>
      <c r="O44" s="570">
        <v>1</v>
      </c>
      <c r="P44" s="570"/>
      <c r="Q44" s="574"/>
      <c r="R44" s="575">
        <f t="shared" si="3"/>
        <v>2</v>
      </c>
      <c r="S44" s="576"/>
    </row>
    <row r="45" spans="1:19" ht="28.5" x14ac:dyDescent="0.2">
      <c r="A45" s="583" t="s">
        <v>631</v>
      </c>
      <c r="B45" s="579" t="s">
        <v>609</v>
      </c>
      <c r="C45" s="569">
        <v>3</v>
      </c>
      <c r="D45" s="570"/>
      <c r="E45" s="570"/>
      <c r="F45" s="570"/>
      <c r="G45" s="570"/>
      <c r="H45" s="571">
        <f t="shared" si="4"/>
        <v>0</v>
      </c>
      <c r="I45" s="572">
        <f t="shared" si="1"/>
        <v>3</v>
      </c>
      <c r="J45" s="573">
        <f t="shared" si="2"/>
        <v>1</v>
      </c>
      <c r="K45" s="570"/>
      <c r="L45" s="570">
        <v>1</v>
      </c>
      <c r="M45" s="570">
        <v>1</v>
      </c>
      <c r="N45" s="570"/>
      <c r="O45" s="570"/>
      <c r="P45" s="570"/>
      <c r="Q45" s="574"/>
      <c r="R45" s="575">
        <f t="shared" si="3"/>
        <v>2</v>
      </c>
      <c r="S45" s="576">
        <v>3</v>
      </c>
    </row>
    <row r="46" spans="1:19" ht="28.5" x14ac:dyDescent="0.2">
      <c r="A46" s="584" t="s">
        <v>580</v>
      </c>
      <c r="B46" s="579" t="s">
        <v>610</v>
      </c>
      <c r="C46" s="569">
        <v>1</v>
      </c>
      <c r="D46" s="570"/>
      <c r="E46" s="570"/>
      <c r="F46" s="570"/>
      <c r="G46" s="570"/>
      <c r="H46" s="571">
        <f t="shared" si="4"/>
        <v>0</v>
      </c>
      <c r="I46" s="572">
        <f t="shared" si="1"/>
        <v>1</v>
      </c>
      <c r="J46" s="573">
        <f t="shared" si="2"/>
        <v>1</v>
      </c>
      <c r="K46" s="570"/>
      <c r="L46" s="570">
        <v>1</v>
      </c>
      <c r="M46" s="570"/>
      <c r="N46" s="570"/>
      <c r="O46" s="570">
        <v>1</v>
      </c>
      <c r="P46" s="570"/>
      <c r="Q46" s="574"/>
      <c r="R46" s="575">
        <f t="shared" si="3"/>
        <v>0</v>
      </c>
      <c r="S46" s="576">
        <v>1</v>
      </c>
    </row>
    <row r="47" spans="1:19" ht="14.25" x14ac:dyDescent="0.2">
      <c r="A47" s="578" t="s">
        <v>581</v>
      </c>
      <c r="B47" s="579" t="s">
        <v>611</v>
      </c>
      <c r="C47" s="569">
        <v>1</v>
      </c>
      <c r="D47" s="570">
        <v>3</v>
      </c>
      <c r="E47" s="570">
        <v>1</v>
      </c>
      <c r="F47" s="570"/>
      <c r="G47" s="570"/>
      <c r="H47" s="571">
        <f t="shared" si="4"/>
        <v>4</v>
      </c>
      <c r="I47" s="572">
        <f t="shared" si="1"/>
        <v>5</v>
      </c>
      <c r="J47" s="573">
        <f t="shared" si="2"/>
        <v>4</v>
      </c>
      <c r="K47" s="570">
        <v>3</v>
      </c>
      <c r="L47" s="570"/>
      <c r="M47" s="570">
        <v>1</v>
      </c>
      <c r="N47" s="570"/>
      <c r="O47" s="570">
        <v>3</v>
      </c>
      <c r="P47" s="570"/>
      <c r="Q47" s="574"/>
      <c r="R47" s="575">
        <f t="shared" si="3"/>
        <v>1</v>
      </c>
      <c r="S47" s="576">
        <v>6</v>
      </c>
    </row>
    <row r="48" spans="1:19" ht="25.5" x14ac:dyDescent="0.2">
      <c r="A48" s="585" t="s">
        <v>677</v>
      </c>
      <c r="B48" s="568" t="s">
        <v>674</v>
      </c>
      <c r="C48" s="569">
        <v>1</v>
      </c>
      <c r="D48" s="570">
        <v>2</v>
      </c>
      <c r="E48" s="570">
        <v>1</v>
      </c>
      <c r="F48" s="570"/>
      <c r="G48" s="570"/>
      <c r="H48" s="571">
        <f t="shared" si="4"/>
        <v>3</v>
      </c>
      <c r="I48" s="572">
        <f t="shared" si="1"/>
        <v>4</v>
      </c>
      <c r="J48" s="573">
        <f t="shared" si="2"/>
        <v>4</v>
      </c>
      <c r="K48" s="570">
        <v>3</v>
      </c>
      <c r="L48" s="570"/>
      <c r="M48" s="570">
        <v>1</v>
      </c>
      <c r="N48" s="570"/>
      <c r="O48" s="570">
        <v>3</v>
      </c>
      <c r="P48" s="570"/>
      <c r="Q48" s="574"/>
      <c r="R48" s="575">
        <f t="shared" si="3"/>
        <v>0</v>
      </c>
      <c r="S48" s="576">
        <v>5</v>
      </c>
    </row>
    <row r="49" spans="1:19" ht="41.25" customHeight="1" x14ac:dyDescent="0.2">
      <c r="A49" s="586" t="s">
        <v>678</v>
      </c>
      <c r="B49" s="568" t="s">
        <v>675</v>
      </c>
      <c r="C49" s="569"/>
      <c r="D49" s="570"/>
      <c r="E49" s="570"/>
      <c r="F49" s="570"/>
      <c r="G49" s="570"/>
      <c r="H49" s="571">
        <f t="shared" si="4"/>
        <v>0</v>
      </c>
      <c r="I49" s="572">
        <f t="shared" si="1"/>
        <v>0</v>
      </c>
      <c r="J49" s="573">
        <f t="shared" si="2"/>
        <v>0</v>
      </c>
      <c r="K49" s="570"/>
      <c r="L49" s="570"/>
      <c r="M49" s="570"/>
      <c r="N49" s="570"/>
      <c r="O49" s="570"/>
      <c r="P49" s="570"/>
      <c r="Q49" s="574"/>
      <c r="R49" s="575">
        <f t="shared" si="3"/>
        <v>0</v>
      </c>
      <c r="S49" s="576"/>
    </row>
    <row r="50" spans="1:19" ht="38.25" x14ac:dyDescent="0.2">
      <c r="A50" s="586" t="s">
        <v>679</v>
      </c>
      <c r="B50" s="568" t="s">
        <v>676</v>
      </c>
      <c r="C50" s="569"/>
      <c r="D50" s="570">
        <v>1</v>
      </c>
      <c r="E50" s="570"/>
      <c r="F50" s="570"/>
      <c r="G50" s="570"/>
      <c r="H50" s="571">
        <f t="shared" si="4"/>
        <v>1</v>
      </c>
      <c r="I50" s="572">
        <f t="shared" si="1"/>
        <v>1</v>
      </c>
      <c r="J50" s="573">
        <f t="shared" si="2"/>
        <v>0</v>
      </c>
      <c r="K50" s="570"/>
      <c r="L50" s="570"/>
      <c r="M50" s="570"/>
      <c r="N50" s="570"/>
      <c r="O50" s="570"/>
      <c r="P50" s="570"/>
      <c r="Q50" s="574"/>
      <c r="R50" s="575">
        <f t="shared" si="3"/>
        <v>1</v>
      </c>
      <c r="S50" s="576">
        <v>1</v>
      </c>
    </row>
    <row r="51" spans="1:19" ht="57" x14ac:dyDescent="0.2">
      <c r="A51" s="578" t="s">
        <v>582</v>
      </c>
      <c r="B51" s="579" t="s">
        <v>612</v>
      </c>
      <c r="C51" s="569"/>
      <c r="D51" s="570"/>
      <c r="E51" s="570"/>
      <c r="F51" s="570"/>
      <c r="G51" s="570"/>
      <c r="H51" s="571">
        <f t="shared" si="4"/>
        <v>0</v>
      </c>
      <c r="I51" s="572">
        <f t="shared" si="1"/>
        <v>0</v>
      </c>
      <c r="J51" s="573">
        <f t="shared" si="2"/>
        <v>0</v>
      </c>
      <c r="K51" s="570"/>
      <c r="L51" s="570"/>
      <c r="M51" s="570"/>
      <c r="N51" s="570"/>
      <c r="O51" s="570"/>
      <c r="P51" s="570"/>
      <c r="Q51" s="574"/>
      <c r="R51" s="575">
        <f t="shared" si="3"/>
        <v>0</v>
      </c>
      <c r="S51" s="576"/>
    </row>
    <row r="52" spans="1:19" ht="28.5" x14ac:dyDescent="0.2">
      <c r="A52" s="578" t="s">
        <v>583</v>
      </c>
      <c r="B52" s="579" t="s">
        <v>613</v>
      </c>
      <c r="C52" s="569">
        <v>1</v>
      </c>
      <c r="D52" s="570">
        <v>15</v>
      </c>
      <c r="E52" s="570"/>
      <c r="F52" s="570"/>
      <c r="G52" s="570"/>
      <c r="H52" s="571">
        <f t="shared" si="4"/>
        <v>15</v>
      </c>
      <c r="I52" s="572">
        <f t="shared" si="1"/>
        <v>16</v>
      </c>
      <c r="J52" s="573">
        <f t="shared" si="2"/>
        <v>14</v>
      </c>
      <c r="K52" s="570">
        <v>14</v>
      </c>
      <c r="L52" s="570"/>
      <c r="M52" s="570">
        <v>11</v>
      </c>
      <c r="N52" s="570"/>
      <c r="O52" s="570">
        <v>3</v>
      </c>
      <c r="P52" s="570"/>
      <c r="Q52" s="574"/>
      <c r="R52" s="575">
        <f t="shared" si="3"/>
        <v>2</v>
      </c>
      <c r="S52" s="576">
        <v>1</v>
      </c>
    </row>
    <row r="53" spans="1:19" ht="42.75" x14ac:dyDescent="0.2">
      <c r="A53" s="578" t="s">
        <v>584</v>
      </c>
      <c r="B53" s="579" t="s">
        <v>614</v>
      </c>
      <c r="C53" s="569"/>
      <c r="D53" s="570"/>
      <c r="E53" s="570"/>
      <c r="F53" s="570"/>
      <c r="G53" s="570"/>
      <c r="H53" s="571">
        <f t="shared" si="4"/>
        <v>0</v>
      </c>
      <c r="I53" s="572">
        <f t="shared" si="1"/>
        <v>0</v>
      </c>
      <c r="J53" s="573">
        <f t="shared" si="2"/>
        <v>0</v>
      </c>
      <c r="K53" s="570"/>
      <c r="L53" s="570"/>
      <c r="M53" s="570"/>
      <c r="N53" s="570"/>
      <c r="O53" s="570"/>
      <c r="P53" s="570"/>
      <c r="Q53" s="574"/>
      <c r="R53" s="575">
        <f t="shared" si="3"/>
        <v>0</v>
      </c>
      <c r="S53" s="576"/>
    </row>
    <row r="54" spans="1:19" ht="28.5" x14ac:dyDescent="0.2">
      <c r="A54" s="578" t="s">
        <v>585</v>
      </c>
      <c r="B54" s="579" t="s">
        <v>615</v>
      </c>
      <c r="C54" s="569"/>
      <c r="D54" s="570"/>
      <c r="E54" s="570"/>
      <c r="F54" s="570"/>
      <c r="G54" s="570"/>
      <c r="H54" s="571">
        <f t="shared" si="4"/>
        <v>0</v>
      </c>
      <c r="I54" s="572">
        <f t="shared" si="1"/>
        <v>0</v>
      </c>
      <c r="J54" s="573">
        <f t="shared" si="2"/>
        <v>0</v>
      </c>
      <c r="K54" s="570"/>
      <c r="L54" s="570"/>
      <c r="M54" s="570"/>
      <c r="N54" s="570"/>
      <c r="O54" s="570"/>
      <c r="P54" s="570"/>
      <c r="Q54" s="574"/>
      <c r="R54" s="575">
        <f t="shared" si="3"/>
        <v>0</v>
      </c>
      <c r="S54" s="576"/>
    </row>
    <row r="55" spans="1:19" ht="14.25" x14ac:dyDescent="0.2">
      <c r="A55" s="578" t="s">
        <v>586</v>
      </c>
      <c r="B55" s="579" t="s">
        <v>616</v>
      </c>
      <c r="C55" s="569"/>
      <c r="D55" s="570"/>
      <c r="E55" s="570"/>
      <c r="F55" s="570"/>
      <c r="G55" s="570"/>
      <c r="H55" s="571">
        <f t="shared" si="4"/>
        <v>0</v>
      </c>
      <c r="I55" s="572">
        <f t="shared" si="1"/>
        <v>0</v>
      </c>
      <c r="J55" s="573">
        <f t="shared" si="2"/>
        <v>0</v>
      </c>
      <c r="K55" s="570"/>
      <c r="L55" s="570"/>
      <c r="M55" s="570"/>
      <c r="N55" s="570"/>
      <c r="O55" s="570"/>
      <c r="P55" s="570"/>
      <c r="Q55" s="574"/>
      <c r="R55" s="575">
        <f t="shared" si="3"/>
        <v>0</v>
      </c>
      <c r="S55" s="576"/>
    </row>
    <row r="56" spans="1:19" ht="28.5" x14ac:dyDescent="0.2">
      <c r="A56" s="578" t="s">
        <v>587</v>
      </c>
      <c r="B56" s="579" t="s">
        <v>617</v>
      </c>
      <c r="C56" s="569"/>
      <c r="D56" s="570"/>
      <c r="E56" s="570"/>
      <c r="F56" s="570"/>
      <c r="G56" s="570"/>
      <c r="H56" s="571">
        <f t="shared" si="4"/>
        <v>0</v>
      </c>
      <c r="I56" s="572">
        <f t="shared" si="1"/>
        <v>0</v>
      </c>
      <c r="J56" s="573">
        <f t="shared" si="2"/>
        <v>0</v>
      </c>
      <c r="K56" s="570"/>
      <c r="L56" s="570"/>
      <c r="M56" s="570"/>
      <c r="N56" s="570"/>
      <c r="O56" s="570"/>
      <c r="P56" s="570"/>
      <c r="Q56" s="574"/>
      <c r="R56" s="575">
        <f t="shared" si="3"/>
        <v>0</v>
      </c>
      <c r="S56" s="576"/>
    </row>
    <row r="57" spans="1:19" ht="42.75" x14ac:dyDescent="0.2">
      <c r="A57" s="578" t="s">
        <v>588</v>
      </c>
      <c r="B57" s="579" t="s">
        <v>618</v>
      </c>
      <c r="C57" s="569"/>
      <c r="D57" s="570"/>
      <c r="E57" s="570"/>
      <c r="F57" s="570"/>
      <c r="G57" s="570"/>
      <c r="H57" s="571">
        <f t="shared" si="4"/>
        <v>0</v>
      </c>
      <c r="I57" s="572">
        <f t="shared" si="1"/>
        <v>0</v>
      </c>
      <c r="J57" s="573">
        <f t="shared" si="2"/>
        <v>0</v>
      </c>
      <c r="K57" s="570"/>
      <c r="L57" s="570"/>
      <c r="M57" s="570"/>
      <c r="N57" s="570"/>
      <c r="O57" s="570"/>
      <c r="P57" s="570"/>
      <c r="Q57" s="574"/>
      <c r="R57" s="575">
        <f t="shared" si="3"/>
        <v>0</v>
      </c>
      <c r="S57" s="576"/>
    </row>
    <row r="58" spans="1:19" ht="28.5" x14ac:dyDescent="0.2">
      <c r="A58" s="578" t="s">
        <v>589</v>
      </c>
      <c r="B58" s="579" t="s">
        <v>619</v>
      </c>
      <c r="C58" s="569"/>
      <c r="D58" s="570"/>
      <c r="E58" s="570"/>
      <c r="F58" s="570"/>
      <c r="G58" s="570"/>
      <c r="H58" s="571">
        <f t="shared" si="4"/>
        <v>0</v>
      </c>
      <c r="I58" s="572">
        <f t="shared" si="1"/>
        <v>0</v>
      </c>
      <c r="J58" s="573">
        <f t="shared" si="2"/>
        <v>0</v>
      </c>
      <c r="K58" s="570"/>
      <c r="L58" s="570"/>
      <c r="M58" s="570"/>
      <c r="N58" s="570"/>
      <c r="O58" s="570"/>
      <c r="P58" s="570"/>
      <c r="Q58" s="574"/>
      <c r="R58" s="575">
        <f t="shared" si="3"/>
        <v>0</v>
      </c>
      <c r="S58" s="576"/>
    </row>
    <row r="59" spans="1:19" ht="14.25" x14ac:dyDescent="0.2">
      <c r="A59" s="578" t="s">
        <v>590</v>
      </c>
      <c r="B59" s="579" t="s">
        <v>620</v>
      </c>
      <c r="C59" s="569"/>
      <c r="D59" s="570"/>
      <c r="E59" s="570"/>
      <c r="F59" s="570"/>
      <c r="G59" s="570"/>
      <c r="H59" s="571">
        <f t="shared" si="4"/>
        <v>0</v>
      </c>
      <c r="I59" s="572">
        <f t="shared" si="1"/>
        <v>0</v>
      </c>
      <c r="J59" s="573">
        <f t="shared" si="2"/>
        <v>0</v>
      </c>
      <c r="K59" s="570"/>
      <c r="L59" s="570"/>
      <c r="M59" s="570"/>
      <c r="N59" s="570"/>
      <c r="O59" s="570"/>
      <c r="P59" s="570"/>
      <c r="Q59" s="574"/>
      <c r="R59" s="575">
        <f t="shared" si="3"/>
        <v>0</v>
      </c>
      <c r="S59" s="576"/>
    </row>
    <row r="60" spans="1:19" ht="28.5" x14ac:dyDescent="0.2">
      <c r="A60" s="578" t="s">
        <v>591</v>
      </c>
      <c r="B60" s="579" t="s">
        <v>621</v>
      </c>
      <c r="C60" s="569"/>
      <c r="D60" s="570"/>
      <c r="E60" s="570"/>
      <c r="F60" s="570"/>
      <c r="G60" s="570"/>
      <c r="H60" s="571">
        <f t="shared" si="4"/>
        <v>0</v>
      </c>
      <c r="I60" s="572">
        <f t="shared" si="1"/>
        <v>0</v>
      </c>
      <c r="J60" s="573">
        <f t="shared" si="2"/>
        <v>0</v>
      </c>
      <c r="K60" s="570"/>
      <c r="L60" s="570"/>
      <c r="M60" s="570"/>
      <c r="N60" s="570"/>
      <c r="O60" s="570"/>
      <c r="P60" s="570"/>
      <c r="Q60" s="574"/>
      <c r="R60" s="575">
        <f t="shared" si="3"/>
        <v>0</v>
      </c>
      <c r="S60" s="576"/>
    </row>
    <row r="61" spans="1:19" ht="28.5" x14ac:dyDescent="0.2">
      <c r="A61" s="578" t="s">
        <v>592</v>
      </c>
      <c r="B61" s="579" t="s">
        <v>622</v>
      </c>
      <c r="C61" s="569"/>
      <c r="D61" s="570"/>
      <c r="E61" s="570"/>
      <c r="F61" s="570"/>
      <c r="G61" s="570"/>
      <c r="H61" s="571">
        <f t="shared" si="4"/>
        <v>0</v>
      </c>
      <c r="I61" s="572">
        <f t="shared" si="1"/>
        <v>0</v>
      </c>
      <c r="J61" s="573">
        <f t="shared" si="2"/>
        <v>0</v>
      </c>
      <c r="K61" s="570"/>
      <c r="L61" s="570"/>
      <c r="M61" s="570"/>
      <c r="N61" s="570"/>
      <c r="O61" s="570"/>
      <c r="P61" s="570"/>
      <c r="Q61" s="574"/>
      <c r="R61" s="575">
        <f t="shared" si="3"/>
        <v>0</v>
      </c>
      <c r="S61" s="576"/>
    </row>
    <row r="62" spans="1:19" ht="14.25" x14ac:dyDescent="0.2">
      <c r="A62" s="578" t="s">
        <v>593</v>
      </c>
      <c r="B62" s="579" t="s">
        <v>623</v>
      </c>
      <c r="C62" s="569"/>
      <c r="D62" s="570"/>
      <c r="E62" s="570"/>
      <c r="F62" s="570"/>
      <c r="G62" s="570"/>
      <c r="H62" s="571">
        <f t="shared" si="4"/>
        <v>0</v>
      </c>
      <c r="I62" s="572">
        <f t="shared" si="1"/>
        <v>0</v>
      </c>
      <c r="J62" s="573">
        <f t="shared" si="2"/>
        <v>0</v>
      </c>
      <c r="K62" s="570"/>
      <c r="L62" s="570"/>
      <c r="M62" s="570"/>
      <c r="N62" s="570"/>
      <c r="O62" s="570"/>
      <c r="P62" s="570"/>
      <c r="Q62" s="574"/>
      <c r="R62" s="575">
        <f t="shared" si="3"/>
        <v>0</v>
      </c>
      <c r="S62" s="576"/>
    </row>
    <row r="63" spans="1:19" ht="14.25" x14ac:dyDescent="0.2">
      <c r="A63" s="578" t="s">
        <v>594</v>
      </c>
      <c r="B63" s="579" t="s">
        <v>624</v>
      </c>
      <c r="C63" s="569"/>
      <c r="D63" s="570"/>
      <c r="E63" s="570"/>
      <c r="F63" s="570"/>
      <c r="G63" s="570"/>
      <c r="H63" s="571">
        <f t="shared" si="4"/>
        <v>0</v>
      </c>
      <c r="I63" s="572">
        <f t="shared" si="1"/>
        <v>0</v>
      </c>
      <c r="J63" s="573">
        <f t="shared" si="2"/>
        <v>0</v>
      </c>
      <c r="K63" s="570"/>
      <c r="L63" s="570"/>
      <c r="M63" s="570"/>
      <c r="N63" s="570"/>
      <c r="O63" s="570"/>
      <c r="P63" s="570"/>
      <c r="Q63" s="574"/>
      <c r="R63" s="575">
        <f t="shared" si="3"/>
        <v>0</v>
      </c>
      <c r="S63" s="576"/>
    </row>
    <row r="64" spans="1:19" ht="71.25" x14ac:dyDescent="0.2">
      <c r="A64" s="578" t="s">
        <v>595</v>
      </c>
      <c r="B64" s="579" t="s">
        <v>625</v>
      </c>
      <c r="C64" s="569"/>
      <c r="D64" s="570"/>
      <c r="E64" s="570"/>
      <c r="F64" s="570"/>
      <c r="G64" s="570"/>
      <c r="H64" s="571">
        <f t="shared" si="4"/>
        <v>0</v>
      </c>
      <c r="I64" s="572">
        <f t="shared" si="1"/>
        <v>0</v>
      </c>
      <c r="J64" s="573">
        <f t="shared" si="2"/>
        <v>0</v>
      </c>
      <c r="K64" s="570"/>
      <c r="L64" s="570"/>
      <c r="M64" s="570"/>
      <c r="N64" s="570"/>
      <c r="O64" s="570"/>
      <c r="P64" s="570"/>
      <c r="Q64" s="574"/>
      <c r="R64" s="575">
        <f t="shared" si="3"/>
        <v>0</v>
      </c>
      <c r="S64" s="576"/>
    </row>
    <row r="65" spans="1:19" ht="28.5" x14ac:dyDescent="0.2">
      <c r="A65" s="578" t="s">
        <v>596</v>
      </c>
      <c r="B65" s="579" t="s">
        <v>626</v>
      </c>
      <c r="C65" s="569"/>
      <c r="D65" s="570"/>
      <c r="E65" s="570"/>
      <c r="F65" s="570"/>
      <c r="G65" s="570"/>
      <c r="H65" s="571">
        <f t="shared" si="4"/>
        <v>0</v>
      </c>
      <c r="I65" s="572">
        <f t="shared" si="1"/>
        <v>0</v>
      </c>
      <c r="J65" s="573">
        <f t="shared" si="2"/>
        <v>0</v>
      </c>
      <c r="K65" s="570"/>
      <c r="L65" s="570"/>
      <c r="M65" s="570"/>
      <c r="N65" s="570"/>
      <c r="O65" s="570"/>
      <c r="P65" s="570"/>
      <c r="Q65" s="574"/>
      <c r="R65" s="575">
        <f t="shared" si="3"/>
        <v>0</v>
      </c>
      <c r="S65" s="576"/>
    </row>
    <row r="66" spans="1:19" ht="28.5" x14ac:dyDescent="0.2">
      <c r="A66" s="582" t="s">
        <v>597</v>
      </c>
      <c r="B66" s="579" t="s">
        <v>627</v>
      </c>
      <c r="C66" s="569"/>
      <c r="D66" s="570"/>
      <c r="E66" s="570"/>
      <c r="F66" s="570"/>
      <c r="G66" s="570"/>
      <c r="H66" s="571">
        <f t="shared" si="4"/>
        <v>0</v>
      </c>
      <c r="I66" s="572">
        <f t="shared" si="1"/>
        <v>0</v>
      </c>
      <c r="J66" s="573">
        <f t="shared" si="2"/>
        <v>0</v>
      </c>
      <c r="K66" s="570"/>
      <c r="L66" s="570"/>
      <c r="M66" s="570"/>
      <c r="N66" s="570"/>
      <c r="O66" s="570"/>
      <c r="P66" s="570"/>
      <c r="Q66" s="574"/>
      <c r="R66" s="575">
        <f t="shared" si="3"/>
        <v>0</v>
      </c>
      <c r="S66" s="576"/>
    </row>
    <row r="67" spans="1:19" ht="14.25" x14ac:dyDescent="0.2">
      <c r="A67" s="582" t="s">
        <v>598</v>
      </c>
      <c r="B67" s="579" t="s">
        <v>628</v>
      </c>
      <c r="C67" s="569"/>
      <c r="D67" s="570">
        <v>4</v>
      </c>
      <c r="E67" s="570">
        <v>2</v>
      </c>
      <c r="F67" s="570"/>
      <c r="G67" s="570"/>
      <c r="H67" s="571">
        <f t="shared" si="4"/>
        <v>6</v>
      </c>
      <c r="I67" s="572">
        <f t="shared" si="1"/>
        <v>6</v>
      </c>
      <c r="J67" s="573">
        <f t="shared" si="2"/>
        <v>6</v>
      </c>
      <c r="K67" s="570">
        <v>6</v>
      </c>
      <c r="L67" s="570"/>
      <c r="M67" s="570">
        <v>3</v>
      </c>
      <c r="N67" s="570"/>
      <c r="O67" s="570">
        <v>3</v>
      </c>
      <c r="P67" s="570"/>
      <c r="Q67" s="574"/>
      <c r="R67" s="575">
        <f t="shared" si="3"/>
        <v>0</v>
      </c>
      <c r="S67" s="576"/>
    </row>
    <row r="68" spans="1:19" ht="14.25" x14ac:dyDescent="0.2">
      <c r="A68" s="587" t="s">
        <v>599</v>
      </c>
      <c r="B68" s="588" t="s">
        <v>629</v>
      </c>
      <c r="C68" s="569"/>
      <c r="D68" s="570"/>
      <c r="E68" s="570"/>
      <c r="F68" s="570"/>
      <c r="G68" s="570"/>
      <c r="H68" s="571">
        <f t="shared" si="4"/>
        <v>0</v>
      </c>
      <c r="I68" s="572">
        <f t="shared" si="1"/>
        <v>0</v>
      </c>
      <c r="J68" s="573">
        <f t="shared" si="2"/>
        <v>0</v>
      </c>
      <c r="K68" s="570"/>
      <c r="L68" s="570"/>
      <c r="M68" s="570"/>
      <c r="N68" s="570"/>
      <c r="O68" s="570"/>
      <c r="P68" s="570"/>
      <c r="Q68" s="574"/>
      <c r="R68" s="575">
        <f t="shared" si="3"/>
        <v>0</v>
      </c>
      <c r="S68" s="576"/>
    </row>
    <row r="69" spans="1:19" ht="14.25" x14ac:dyDescent="0.2">
      <c r="A69" s="589" t="s">
        <v>600</v>
      </c>
      <c r="B69" s="579" t="s">
        <v>630</v>
      </c>
      <c r="C69" s="569"/>
      <c r="D69" s="570"/>
      <c r="E69" s="570"/>
      <c r="F69" s="570"/>
      <c r="G69" s="570"/>
      <c r="H69" s="571">
        <f t="shared" si="4"/>
        <v>0</v>
      </c>
      <c r="I69" s="572">
        <f t="shared" si="1"/>
        <v>0</v>
      </c>
      <c r="J69" s="573">
        <f t="shared" si="2"/>
        <v>0</v>
      </c>
      <c r="K69" s="570"/>
      <c r="L69" s="570"/>
      <c r="M69" s="570"/>
      <c r="N69" s="570"/>
      <c r="O69" s="570"/>
      <c r="P69" s="570"/>
      <c r="Q69" s="574"/>
      <c r="R69" s="575">
        <f t="shared" si="3"/>
        <v>0</v>
      </c>
      <c r="S69" s="576"/>
    </row>
    <row r="70" spans="1:19" ht="28.5" x14ac:dyDescent="0.2">
      <c r="A70" s="589" t="s">
        <v>680</v>
      </c>
      <c r="B70" s="579" t="s">
        <v>681</v>
      </c>
      <c r="C70" s="569"/>
      <c r="D70" s="570"/>
      <c r="E70" s="570"/>
      <c r="F70" s="570"/>
      <c r="G70" s="570"/>
      <c r="H70" s="571">
        <f t="shared" si="4"/>
        <v>0</v>
      </c>
      <c r="I70" s="572">
        <f t="shared" si="1"/>
        <v>0</v>
      </c>
      <c r="J70" s="573">
        <f t="shared" si="2"/>
        <v>0</v>
      </c>
      <c r="K70" s="570"/>
      <c r="L70" s="570"/>
      <c r="M70" s="570"/>
      <c r="N70" s="570"/>
      <c r="O70" s="570"/>
      <c r="P70" s="570"/>
      <c r="Q70" s="574"/>
      <c r="R70" s="575">
        <f t="shared" si="3"/>
        <v>0</v>
      </c>
      <c r="S70" s="576"/>
    </row>
    <row r="71" spans="1:19" ht="25.5" x14ac:dyDescent="0.2">
      <c r="A71" s="590" t="s">
        <v>682</v>
      </c>
      <c r="B71" s="568" t="s">
        <v>684</v>
      </c>
      <c r="C71" s="569"/>
      <c r="D71" s="570"/>
      <c r="E71" s="570"/>
      <c r="F71" s="570"/>
      <c r="G71" s="570"/>
      <c r="H71" s="571">
        <f t="shared" si="4"/>
        <v>0</v>
      </c>
      <c r="I71" s="572">
        <f t="shared" si="1"/>
        <v>0</v>
      </c>
      <c r="J71" s="573">
        <f t="shared" si="2"/>
        <v>0</v>
      </c>
      <c r="K71" s="570"/>
      <c r="L71" s="570"/>
      <c r="M71" s="570"/>
      <c r="N71" s="570"/>
      <c r="O71" s="570"/>
      <c r="P71" s="570"/>
      <c r="Q71" s="574"/>
      <c r="R71" s="575">
        <f t="shared" si="3"/>
        <v>0</v>
      </c>
      <c r="S71" s="576"/>
    </row>
    <row r="72" spans="1:19" ht="13.5" thickBot="1" x14ac:dyDescent="0.25">
      <c r="A72" s="591" t="s">
        <v>683</v>
      </c>
      <c r="B72" s="592" t="s">
        <v>685</v>
      </c>
      <c r="C72" s="593"/>
      <c r="D72" s="594"/>
      <c r="E72" s="594"/>
      <c r="F72" s="594"/>
      <c r="G72" s="594"/>
      <c r="H72" s="595">
        <f t="shared" si="4"/>
        <v>0</v>
      </c>
      <c r="I72" s="596">
        <f t="shared" si="1"/>
        <v>0</v>
      </c>
      <c r="J72" s="597">
        <f t="shared" si="2"/>
        <v>0</v>
      </c>
      <c r="K72" s="594"/>
      <c r="L72" s="594"/>
      <c r="M72" s="594"/>
      <c r="N72" s="594"/>
      <c r="O72" s="594"/>
      <c r="P72" s="594"/>
      <c r="Q72" s="598"/>
      <c r="R72" s="599">
        <f t="shared" si="3"/>
        <v>0</v>
      </c>
      <c r="S72" s="600"/>
    </row>
    <row r="73" spans="1:19" ht="13.5" thickBot="1" x14ac:dyDescent="0.25">
      <c r="A73" s="601" t="s">
        <v>633</v>
      </c>
      <c r="B73" s="602"/>
      <c r="C73" s="603">
        <f>SUM(C69,C68,C67,C66,C65,C64,C63,C62,C61,C51:C60,C38:C47,C36:C37,C30,C29,C28,C27,C26,C21,C13,C70)</f>
        <v>47</v>
      </c>
      <c r="D73" s="604">
        <f t="shared" ref="D73:S73" si="5">SUM(D69,D68,D67,D66,D65,D64,D63,D62,D61,D51:D60,D38:D47,D36:D37,D30,D29,D28,D27,D26,D21,D13,D70)</f>
        <v>144</v>
      </c>
      <c r="E73" s="604">
        <f>SUM(E69,E68,E67,E66,E65,E64,E63,E62,E61,E51:E60,E38:E47,E36:E37,E30,E29,E28,E27,E26,E21,E13,E70)</f>
        <v>15</v>
      </c>
      <c r="F73" s="604">
        <f t="shared" si="5"/>
        <v>8</v>
      </c>
      <c r="G73" s="604">
        <f t="shared" si="5"/>
        <v>0</v>
      </c>
      <c r="H73" s="604">
        <f t="shared" si="5"/>
        <v>167</v>
      </c>
      <c r="I73" s="605">
        <f t="shared" si="5"/>
        <v>214</v>
      </c>
      <c r="J73" s="603">
        <f t="shared" si="5"/>
        <v>144</v>
      </c>
      <c r="K73" s="604">
        <f t="shared" si="5"/>
        <v>109</v>
      </c>
      <c r="L73" s="604">
        <f>SUM(L69,L68,L67,L66,L65,L64,L63,L62,L61,L51:L60,L38:L47,L36:L37,L30,L29,L28,L27,L26,L21,L13,L70)</f>
        <v>25</v>
      </c>
      <c r="M73" s="604">
        <f t="shared" si="5"/>
        <v>66</v>
      </c>
      <c r="N73" s="604">
        <f t="shared" si="5"/>
        <v>19</v>
      </c>
      <c r="O73" s="604">
        <f t="shared" si="5"/>
        <v>21</v>
      </c>
      <c r="P73" s="604">
        <f t="shared" si="5"/>
        <v>2</v>
      </c>
      <c r="Q73" s="606">
        <f t="shared" si="5"/>
        <v>36</v>
      </c>
      <c r="R73" s="607">
        <f t="shared" si="5"/>
        <v>70</v>
      </c>
      <c r="S73" s="608">
        <f t="shared" si="5"/>
        <v>80</v>
      </c>
    </row>
    <row r="74" spans="1:19" x14ac:dyDescent="0.2">
      <c r="A74" s="609"/>
      <c r="B74" s="610"/>
      <c r="C74" s="609"/>
      <c r="D74" s="609"/>
      <c r="E74" s="609"/>
      <c r="F74" s="609"/>
      <c r="G74" s="609"/>
      <c r="H74" s="609"/>
      <c r="I74" s="609"/>
      <c r="J74" s="609"/>
      <c r="K74" s="609"/>
      <c r="L74" s="609"/>
      <c r="M74" s="609"/>
      <c r="N74" s="609"/>
      <c r="O74" s="609"/>
      <c r="P74" s="609"/>
      <c r="Q74" s="609"/>
      <c r="R74" s="609"/>
      <c r="S74" s="611"/>
    </row>
    <row r="75" spans="1:19" x14ac:dyDescent="0.2">
      <c r="A75" s="612" t="s">
        <v>38</v>
      </c>
      <c r="B75" s="610"/>
      <c r="C75" s="609"/>
      <c r="D75" s="609"/>
    </row>
    <row r="76" spans="1:19" x14ac:dyDescent="0.2">
      <c r="A76" s="613"/>
      <c r="B76" s="614"/>
      <c r="C76" s="615" t="s">
        <v>13</v>
      </c>
      <c r="D76" s="609"/>
    </row>
    <row r="77" spans="1:19" x14ac:dyDescent="0.2">
      <c r="A77" s="616" t="s">
        <v>39</v>
      </c>
      <c r="B77" s="617"/>
      <c r="C77" s="570">
        <v>214</v>
      </c>
      <c r="D77" s="618"/>
    </row>
    <row r="78" spans="1:19" x14ac:dyDescent="0.2">
      <c r="A78" s="619" t="s">
        <v>60</v>
      </c>
      <c r="B78" s="617"/>
      <c r="C78" s="570">
        <v>123</v>
      </c>
      <c r="D78" s="618"/>
    </row>
    <row r="79" spans="1:19" x14ac:dyDescent="0.2">
      <c r="A79" s="616" t="s">
        <v>40</v>
      </c>
      <c r="B79" s="617"/>
      <c r="C79" s="570">
        <v>60</v>
      </c>
      <c r="D79" s="618"/>
    </row>
    <row r="80" spans="1:19" x14ac:dyDescent="0.2">
      <c r="A80" s="609"/>
      <c r="B80" s="610"/>
      <c r="C80" s="609"/>
      <c r="D80" s="609"/>
    </row>
    <row r="81" spans="1:19" x14ac:dyDescent="0.2">
      <c r="A81" s="612" t="s">
        <v>41</v>
      </c>
      <c r="B81" s="610"/>
      <c r="C81" s="609"/>
      <c r="D81" s="609"/>
      <c r="E81" s="612" t="s">
        <v>653</v>
      </c>
      <c r="F81" s="609"/>
      <c r="G81" s="609"/>
      <c r="H81" s="609"/>
      <c r="I81" s="609"/>
      <c r="J81" s="609"/>
      <c r="K81" s="609"/>
      <c r="L81" s="609"/>
      <c r="M81" s="609"/>
      <c r="N81" s="609"/>
      <c r="O81" s="609"/>
      <c r="P81" s="609"/>
      <c r="Q81" s="611"/>
    </row>
    <row r="82" spans="1:19" ht="12.75" customHeight="1" x14ac:dyDescent="0.2">
      <c r="A82" s="613"/>
      <c r="B82" s="615"/>
      <c r="C82" s="615" t="s">
        <v>13</v>
      </c>
      <c r="D82" s="609"/>
      <c r="E82" s="831" t="s">
        <v>53</v>
      </c>
      <c r="F82" s="833" t="s">
        <v>54</v>
      </c>
      <c r="G82" s="833"/>
      <c r="H82" s="833"/>
      <c r="I82" s="833"/>
      <c r="J82" s="834" t="s">
        <v>61</v>
      </c>
      <c r="K82" s="835"/>
      <c r="L82" s="835"/>
      <c r="M82" s="835"/>
      <c r="N82" s="836" t="s">
        <v>55</v>
      </c>
      <c r="O82" s="836"/>
      <c r="P82" s="836"/>
      <c r="Q82" s="836"/>
      <c r="R82" s="620"/>
    </row>
    <row r="83" spans="1:19" x14ac:dyDescent="0.2">
      <c r="A83" s="621" t="s">
        <v>688</v>
      </c>
      <c r="B83" s="617"/>
      <c r="C83" s="570">
        <v>9</v>
      </c>
      <c r="D83" s="618"/>
      <c r="E83" s="832"/>
      <c r="F83" s="622" t="s">
        <v>56</v>
      </c>
      <c r="G83" s="622" t="s">
        <v>57</v>
      </c>
      <c r="H83" s="622" t="s">
        <v>58</v>
      </c>
      <c r="I83" s="622" t="s">
        <v>59</v>
      </c>
      <c r="J83" s="622" t="s">
        <v>56</v>
      </c>
      <c r="K83" s="622" t="s">
        <v>57</v>
      </c>
      <c r="L83" s="622" t="s">
        <v>58</v>
      </c>
      <c r="M83" s="622" t="s">
        <v>59</v>
      </c>
      <c r="N83" s="622" t="s">
        <v>56</v>
      </c>
      <c r="O83" s="622" t="s">
        <v>57</v>
      </c>
      <c r="P83" s="622" t="s">
        <v>58</v>
      </c>
      <c r="Q83" s="622" t="s">
        <v>59</v>
      </c>
      <c r="R83" s="623"/>
    </row>
    <row r="84" spans="1:19" x14ac:dyDescent="0.2">
      <c r="A84" s="613" t="s">
        <v>42</v>
      </c>
      <c r="B84" s="617"/>
      <c r="C84" s="570">
        <v>3</v>
      </c>
      <c r="D84" s="618"/>
      <c r="E84" s="376">
        <v>51</v>
      </c>
      <c r="F84" s="376">
        <v>0</v>
      </c>
      <c r="G84" s="376">
        <v>11</v>
      </c>
      <c r="H84" s="376">
        <v>13</v>
      </c>
      <c r="I84" s="376">
        <v>5</v>
      </c>
      <c r="J84" s="376">
        <v>0</v>
      </c>
      <c r="K84" s="376">
        <v>0</v>
      </c>
      <c r="L84" s="376">
        <v>0</v>
      </c>
      <c r="M84" s="376">
        <v>0</v>
      </c>
      <c r="N84" s="376">
        <v>2</v>
      </c>
      <c r="O84" s="376">
        <v>5</v>
      </c>
      <c r="P84" s="376">
        <v>8</v>
      </c>
      <c r="Q84" s="376">
        <v>7</v>
      </c>
      <c r="R84" s="27"/>
    </row>
    <row r="85" spans="1:19" x14ac:dyDescent="0.2">
      <c r="A85" s="613" t="s">
        <v>44</v>
      </c>
      <c r="B85" s="617"/>
      <c r="C85" s="570">
        <v>0</v>
      </c>
      <c r="D85" s="618"/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27"/>
    </row>
    <row r="86" spans="1:19" ht="24" x14ac:dyDescent="0.2">
      <c r="A86" s="624" t="s">
        <v>313</v>
      </c>
      <c r="B86" s="617"/>
      <c r="C86" s="570">
        <v>0</v>
      </c>
      <c r="D86" s="618"/>
      <c r="E86" s="618"/>
      <c r="F86" s="618"/>
      <c r="G86" s="618"/>
      <c r="H86" s="609"/>
      <c r="I86" s="609"/>
      <c r="J86" s="609"/>
      <c r="K86" s="609"/>
      <c r="L86" s="609"/>
      <c r="M86" s="609"/>
      <c r="N86" s="609"/>
      <c r="O86" s="609"/>
      <c r="P86" s="609"/>
    </row>
    <row r="87" spans="1:19" x14ac:dyDescent="0.2">
      <c r="A87" s="609"/>
      <c r="B87" s="610"/>
      <c r="C87" s="609"/>
      <c r="D87" s="609"/>
      <c r="E87" s="609"/>
      <c r="F87" s="609"/>
      <c r="G87" s="609"/>
      <c r="H87" s="609"/>
      <c r="I87" s="609"/>
      <c r="J87" s="609"/>
      <c r="K87" s="609"/>
      <c r="L87" s="609"/>
      <c r="M87" s="609"/>
      <c r="N87" s="609"/>
      <c r="O87" s="609"/>
      <c r="P87" s="609"/>
    </row>
    <row r="88" spans="1:19" x14ac:dyDescent="0.2">
      <c r="A88" s="612" t="s">
        <v>695</v>
      </c>
      <c r="B88" s="610"/>
      <c r="C88" s="609"/>
      <c r="D88" s="609"/>
      <c r="E88" s="609"/>
      <c r="F88" s="609"/>
      <c r="G88" s="609"/>
      <c r="H88" s="609"/>
      <c r="I88" s="609"/>
      <c r="J88" s="609"/>
      <c r="K88" s="609"/>
      <c r="L88" s="609"/>
      <c r="M88" s="609"/>
      <c r="N88" s="609"/>
      <c r="O88" s="609"/>
      <c r="P88" s="609"/>
    </row>
    <row r="89" spans="1:19" x14ac:dyDescent="0.2">
      <c r="A89" s="625"/>
      <c r="B89" s="625"/>
      <c r="C89" s="626" t="s">
        <v>13</v>
      </c>
      <c r="D89" s="609"/>
      <c r="E89" s="609"/>
      <c r="F89" s="609"/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11"/>
    </row>
    <row r="90" spans="1:19" ht="24" x14ac:dyDescent="0.2">
      <c r="A90" s="627" t="s">
        <v>696</v>
      </c>
      <c r="B90" s="628"/>
      <c r="C90" s="629">
        <v>88</v>
      </c>
      <c r="D90" s="611"/>
      <c r="E90" s="609"/>
      <c r="F90" s="609"/>
      <c r="G90" s="609"/>
      <c r="H90" s="609"/>
      <c r="I90" s="609"/>
      <c r="J90" s="609"/>
      <c r="K90" s="609"/>
      <c r="L90" s="609"/>
      <c r="M90" s="609"/>
      <c r="N90" s="609"/>
      <c r="O90" s="609"/>
      <c r="P90" s="609"/>
      <c r="Q90" s="611"/>
    </row>
    <row r="91" spans="1:19" x14ac:dyDescent="0.2">
      <c r="A91" s="630"/>
      <c r="B91" s="610"/>
      <c r="C91" s="631"/>
      <c r="D91" s="632"/>
      <c r="E91" s="633"/>
      <c r="F91" s="633"/>
      <c r="G91" s="632"/>
      <c r="H91" s="632"/>
      <c r="I91" s="3"/>
      <c r="J91" s="612"/>
      <c r="K91" s="634"/>
      <c r="L91" s="634"/>
      <c r="M91" s="849" t="s">
        <v>52</v>
      </c>
      <c r="N91" s="849"/>
      <c r="O91" s="849"/>
      <c r="P91" s="849"/>
      <c r="Q91" s="849"/>
      <c r="R91" s="849"/>
      <c r="S91" s="849"/>
    </row>
    <row r="92" spans="1:19" x14ac:dyDescent="0.2">
      <c r="A92" s="630"/>
      <c r="B92" s="610"/>
      <c r="C92" s="3"/>
      <c r="D92" s="3"/>
      <c r="E92" s="633"/>
      <c r="F92" s="633"/>
      <c r="G92" s="3"/>
      <c r="H92" s="3"/>
      <c r="I92" s="3"/>
      <c r="J92" s="612"/>
      <c r="K92" s="609" t="s">
        <v>644</v>
      </c>
      <c r="L92" s="609"/>
      <c r="M92" s="635"/>
      <c r="N92" s="636"/>
    </row>
    <row r="93" spans="1:19" ht="12.75" customHeight="1" x14ac:dyDescent="0.2">
      <c r="A93" s="637"/>
      <c r="B93" s="610"/>
      <c r="C93" s="3"/>
      <c r="D93" s="3"/>
      <c r="E93" s="633"/>
      <c r="F93" s="633"/>
      <c r="G93" s="3"/>
      <c r="H93" s="3"/>
      <c r="I93" s="3"/>
      <c r="J93" s="612"/>
      <c r="K93" s="609" t="s">
        <v>652</v>
      </c>
      <c r="L93" s="609"/>
      <c r="M93" s="609"/>
      <c r="N93" s="611"/>
    </row>
    <row r="94" spans="1:19" s="27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 t="s">
        <v>689</v>
      </c>
      <c r="L94" s="3"/>
      <c r="M94" s="3"/>
      <c r="N94" s="3"/>
      <c r="O94" s="3"/>
      <c r="P94" s="3"/>
      <c r="Q94" s="182"/>
    </row>
    <row r="95" spans="1:19" s="27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 t="s">
        <v>702</v>
      </c>
      <c r="L95" s="3"/>
      <c r="M95" s="3"/>
      <c r="N95" s="3"/>
      <c r="O95" s="3"/>
      <c r="P95" s="3"/>
      <c r="Q95" s="182"/>
    </row>
    <row r="96" spans="1:19" s="27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t="s">
        <v>798</v>
      </c>
      <c r="L96" s="3"/>
      <c r="M96" s="3"/>
      <c r="N96" s="3"/>
      <c r="O96" s="3"/>
      <c r="P96" s="3"/>
      <c r="Q96" s="182"/>
    </row>
    <row r="97" spans="1:17" s="27" customFormat="1" ht="16.5" x14ac:dyDescent="0.25">
      <c r="C97" s="638"/>
      <c r="D97" s="638"/>
      <c r="E97" s="638"/>
      <c r="F97" s="638"/>
      <c r="G97" s="33"/>
      <c r="I97" s="97"/>
      <c r="J97" s="97"/>
      <c r="K97" s="97"/>
      <c r="L97" s="97"/>
      <c r="M97" s="639"/>
      <c r="N97" s="639"/>
      <c r="O97" s="3"/>
      <c r="P97" s="3"/>
      <c r="Q97" s="182"/>
    </row>
    <row r="98" spans="1:17" s="27" customFormat="1" ht="16.5" x14ac:dyDescent="0.25">
      <c r="A98" s="38" t="s">
        <v>829</v>
      </c>
      <c r="B98" s="38" t="s">
        <v>859</v>
      </c>
      <c r="C98" s="638"/>
      <c r="D98" s="638"/>
      <c r="E98" s="638"/>
      <c r="F98" s="638"/>
      <c r="G98" s="33"/>
      <c r="H98" s="38" t="s">
        <v>831</v>
      </c>
      <c r="I98" s="638"/>
      <c r="J98" s="638"/>
      <c r="K98" s="638"/>
      <c r="L98" s="638"/>
      <c r="M98" s="639"/>
      <c r="N98" s="639"/>
      <c r="O98" s="3"/>
      <c r="P98" s="3"/>
      <c r="Q98" s="182"/>
    </row>
    <row r="99" spans="1:17" s="27" customFormat="1" ht="16.5" x14ac:dyDescent="0.25">
      <c r="A99" s="640"/>
      <c r="B99" s="38"/>
      <c r="C99" s="182"/>
      <c r="D99" s="182"/>
      <c r="E99" s="182"/>
      <c r="F99" s="182"/>
      <c r="G99" s="182"/>
      <c r="H99" s="638"/>
      <c r="I99" s="182"/>
      <c r="J99" s="182"/>
      <c r="K99" s="182"/>
      <c r="L99" s="182"/>
      <c r="M99" s="182"/>
      <c r="N99" s="182"/>
      <c r="O99" s="3"/>
      <c r="P99" s="3"/>
    </row>
    <row r="100" spans="1:17" s="27" customFormat="1" x14ac:dyDescent="0.2">
      <c r="A100" s="38" t="s">
        <v>825</v>
      </c>
      <c r="B100" s="38" t="s">
        <v>830</v>
      </c>
      <c r="C100" s="3"/>
      <c r="D100" s="3"/>
      <c r="E100" s="3"/>
      <c r="F100" s="3"/>
      <c r="G100" s="3"/>
      <c r="H100" s="38" t="s">
        <v>832</v>
      </c>
      <c r="I100" s="3"/>
      <c r="J100" s="3"/>
      <c r="K100" s="3"/>
      <c r="L100" s="3"/>
      <c r="M100" s="3"/>
      <c r="N100" s="3"/>
      <c r="O100" s="3"/>
      <c r="P100" s="3"/>
    </row>
    <row r="101" spans="1:17" s="27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7" s="27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7" s="27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7" s="27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7" s="27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7" s="27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7" s="27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7" s="27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7" s="27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7" s="27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7" s="27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7" s="27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7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7" customForma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7" customForma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">
      <c r="A116" s="609"/>
      <c r="B116" s="609"/>
      <c r="C116" s="609"/>
      <c r="D116" s="609"/>
      <c r="E116" s="609"/>
      <c r="F116" s="609"/>
      <c r="G116" s="609"/>
      <c r="H116" s="609"/>
      <c r="I116" s="609"/>
      <c r="J116" s="609"/>
      <c r="K116" s="609"/>
      <c r="L116" s="609"/>
      <c r="M116" s="609"/>
      <c r="N116" s="609"/>
      <c r="O116" s="609"/>
      <c r="P116" s="609"/>
    </row>
    <row r="117" spans="1:16" x14ac:dyDescent="0.2">
      <c r="A117" s="609"/>
      <c r="B117" s="609"/>
      <c r="C117" s="609"/>
      <c r="D117" s="609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</row>
    <row r="118" spans="1:16" x14ac:dyDescent="0.2">
      <c r="A118" s="609"/>
      <c r="B118" s="609"/>
      <c r="C118" s="609"/>
      <c r="D118" s="609"/>
      <c r="E118" s="609"/>
      <c r="F118" s="609"/>
      <c r="G118" s="609"/>
      <c r="H118" s="609"/>
      <c r="I118" s="609"/>
      <c r="J118" s="609"/>
      <c r="K118" s="609"/>
      <c r="L118" s="609"/>
      <c r="M118" s="609"/>
      <c r="N118" s="609"/>
      <c r="O118" s="609"/>
      <c r="P118" s="609"/>
    </row>
    <row r="119" spans="1:16" x14ac:dyDescent="0.2">
      <c r="A119" s="609"/>
      <c r="B119" s="609"/>
      <c r="C119" s="609"/>
      <c r="D119" s="609"/>
      <c r="E119" s="609"/>
      <c r="F119" s="609"/>
      <c r="G119" s="609"/>
      <c r="H119" s="609"/>
      <c r="I119" s="609"/>
      <c r="J119" s="609"/>
      <c r="K119" s="609"/>
      <c r="L119" s="609"/>
      <c r="M119" s="609"/>
      <c r="N119" s="609"/>
      <c r="O119" s="609"/>
      <c r="P119" s="609"/>
    </row>
    <row r="120" spans="1:16" x14ac:dyDescent="0.2">
      <c r="A120" s="609"/>
      <c r="B120" s="609"/>
      <c r="C120" s="609"/>
      <c r="D120" s="609"/>
      <c r="E120" s="609"/>
      <c r="F120" s="609"/>
      <c r="G120" s="609"/>
      <c r="H120" s="609"/>
      <c r="I120" s="609"/>
      <c r="J120" s="609"/>
      <c r="K120" s="609"/>
      <c r="L120" s="609"/>
      <c r="M120" s="609"/>
      <c r="N120" s="609"/>
      <c r="O120" s="609"/>
      <c r="P120" s="609"/>
    </row>
    <row r="121" spans="1:16" x14ac:dyDescent="0.2">
      <c r="A121" s="609"/>
      <c r="B121" s="609"/>
      <c r="C121" s="609"/>
      <c r="D121" s="609"/>
      <c r="E121" s="609"/>
      <c r="F121" s="609"/>
      <c r="G121" s="609"/>
      <c r="H121" s="609"/>
      <c r="I121" s="609"/>
      <c r="J121" s="609"/>
      <c r="K121" s="609"/>
      <c r="L121" s="609"/>
      <c r="M121" s="609"/>
      <c r="N121" s="609"/>
      <c r="O121" s="609"/>
      <c r="P121" s="609"/>
    </row>
    <row r="122" spans="1:16" x14ac:dyDescent="0.2">
      <c r="A122" s="609"/>
      <c r="B122" s="609"/>
      <c r="C122" s="609"/>
      <c r="D122" s="609"/>
      <c r="E122" s="609"/>
      <c r="F122" s="609"/>
      <c r="G122" s="609"/>
      <c r="H122" s="609"/>
      <c r="I122" s="609"/>
      <c r="J122" s="609"/>
      <c r="K122" s="609"/>
      <c r="L122" s="609"/>
      <c r="M122" s="609"/>
      <c r="N122" s="609"/>
      <c r="O122" s="609"/>
      <c r="P122" s="609"/>
    </row>
    <row r="123" spans="1:16" x14ac:dyDescent="0.2">
      <c r="A123" s="609"/>
      <c r="B123" s="609"/>
      <c r="C123" s="609"/>
      <c r="D123" s="609"/>
      <c r="E123" s="609"/>
      <c r="F123" s="609"/>
      <c r="G123" s="609"/>
      <c r="H123" s="609"/>
      <c r="I123" s="609"/>
      <c r="J123" s="609"/>
      <c r="K123" s="609"/>
      <c r="L123" s="609"/>
      <c r="M123" s="609"/>
      <c r="N123" s="609"/>
      <c r="O123" s="609"/>
      <c r="P123" s="609"/>
    </row>
    <row r="124" spans="1:16" x14ac:dyDescent="0.2">
      <c r="A124" s="609"/>
      <c r="B124" s="609"/>
      <c r="C124" s="609"/>
      <c r="D124" s="609"/>
      <c r="E124" s="609"/>
      <c r="F124" s="609"/>
      <c r="G124" s="609"/>
      <c r="H124" s="609"/>
      <c r="I124" s="609"/>
      <c r="J124" s="609"/>
      <c r="K124" s="609"/>
      <c r="L124" s="609"/>
      <c r="M124" s="609"/>
      <c r="N124" s="609"/>
      <c r="O124" s="609"/>
      <c r="P124" s="609"/>
    </row>
    <row r="125" spans="1:16" x14ac:dyDescent="0.2">
      <c r="A125" s="609"/>
      <c r="B125" s="609"/>
      <c r="C125" s="609"/>
      <c r="D125" s="609"/>
      <c r="E125" s="609"/>
      <c r="F125" s="609"/>
      <c r="G125" s="609"/>
      <c r="H125" s="609"/>
      <c r="I125" s="609"/>
      <c r="J125" s="609"/>
      <c r="K125" s="609"/>
      <c r="L125" s="609"/>
      <c r="M125" s="609"/>
      <c r="N125" s="609"/>
      <c r="O125" s="609"/>
      <c r="P125" s="609"/>
    </row>
    <row r="126" spans="1:16" x14ac:dyDescent="0.2">
      <c r="A126" s="609"/>
      <c r="B126" s="609"/>
      <c r="C126" s="609"/>
      <c r="D126" s="609"/>
      <c r="E126" s="609"/>
      <c r="F126" s="609"/>
      <c r="G126" s="609"/>
      <c r="H126" s="609"/>
      <c r="I126" s="609"/>
      <c r="J126" s="609"/>
      <c r="K126" s="609"/>
      <c r="L126" s="609"/>
      <c r="M126" s="609"/>
      <c r="N126" s="609"/>
      <c r="O126" s="609"/>
      <c r="P126" s="609"/>
    </row>
    <row r="127" spans="1:16" x14ac:dyDescent="0.2">
      <c r="A127" s="609"/>
      <c r="B127" s="609"/>
      <c r="C127" s="609"/>
      <c r="D127" s="609"/>
      <c r="E127" s="609"/>
      <c r="F127" s="609"/>
      <c r="G127" s="609"/>
      <c r="H127" s="609"/>
      <c r="I127" s="609"/>
      <c r="J127" s="609"/>
      <c r="K127" s="609"/>
      <c r="L127" s="609"/>
      <c r="M127" s="609"/>
      <c r="N127" s="609"/>
      <c r="O127" s="609"/>
      <c r="P127" s="609"/>
    </row>
    <row r="128" spans="1:16" x14ac:dyDescent="0.2">
      <c r="A128" s="609"/>
      <c r="B128" s="609"/>
      <c r="C128" s="609"/>
      <c r="D128" s="609"/>
      <c r="E128" s="609"/>
      <c r="F128" s="609"/>
      <c r="G128" s="609"/>
      <c r="H128" s="609"/>
      <c r="I128" s="609"/>
      <c r="J128" s="609"/>
      <c r="K128" s="609"/>
      <c r="L128" s="609"/>
      <c r="M128" s="609"/>
      <c r="N128" s="609"/>
      <c r="O128" s="609"/>
      <c r="P128" s="609"/>
    </row>
    <row r="129" spans="1:16" x14ac:dyDescent="0.2">
      <c r="A129" s="609"/>
      <c r="B129" s="609"/>
      <c r="C129" s="609"/>
      <c r="D129" s="609"/>
      <c r="E129" s="609"/>
      <c r="F129" s="609"/>
      <c r="G129" s="609"/>
      <c r="H129" s="609"/>
      <c r="I129" s="609"/>
      <c r="J129" s="609"/>
      <c r="K129" s="609"/>
      <c r="L129" s="609"/>
      <c r="M129" s="609"/>
      <c r="N129" s="609"/>
      <c r="O129" s="609"/>
      <c r="P129" s="609"/>
    </row>
    <row r="130" spans="1:16" x14ac:dyDescent="0.2">
      <c r="A130" s="609"/>
      <c r="B130" s="609"/>
      <c r="C130" s="609"/>
      <c r="D130" s="609"/>
      <c r="E130" s="609"/>
      <c r="F130" s="609"/>
      <c r="G130" s="609"/>
      <c r="H130" s="609"/>
      <c r="I130" s="609"/>
      <c r="J130" s="609"/>
      <c r="K130" s="609"/>
      <c r="L130" s="609"/>
      <c r="M130" s="609"/>
      <c r="N130" s="609"/>
      <c r="O130" s="609"/>
      <c r="P130" s="609"/>
    </row>
    <row r="131" spans="1:16" x14ac:dyDescent="0.2">
      <c r="A131" s="609"/>
      <c r="B131" s="609"/>
      <c r="C131" s="609"/>
      <c r="D131" s="609"/>
      <c r="E131" s="609"/>
      <c r="F131" s="609"/>
      <c r="G131" s="609"/>
      <c r="H131" s="609"/>
      <c r="I131" s="609"/>
      <c r="J131" s="609"/>
      <c r="K131" s="609"/>
      <c r="L131" s="609"/>
      <c r="M131" s="609"/>
      <c r="N131" s="609"/>
      <c r="O131" s="609"/>
      <c r="P131" s="609"/>
    </row>
    <row r="132" spans="1:16" x14ac:dyDescent="0.2">
      <c r="A132" s="609"/>
      <c r="B132" s="609"/>
      <c r="C132" s="609"/>
      <c r="D132" s="609"/>
      <c r="E132" s="609"/>
      <c r="F132" s="609"/>
      <c r="G132" s="609"/>
      <c r="H132" s="609"/>
      <c r="I132" s="609"/>
      <c r="J132" s="609"/>
      <c r="K132" s="609"/>
      <c r="L132" s="609"/>
      <c r="M132" s="609"/>
      <c r="N132" s="609"/>
      <c r="O132" s="609"/>
      <c r="P132" s="609"/>
    </row>
    <row r="133" spans="1:16" x14ac:dyDescent="0.2">
      <c r="A133" s="609"/>
      <c r="B133" s="609"/>
      <c r="C133" s="609"/>
      <c r="D133" s="609"/>
      <c r="E133" s="609"/>
      <c r="F133" s="609"/>
      <c r="G133" s="609"/>
      <c r="H133" s="609"/>
      <c r="I133" s="609"/>
      <c r="J133" s="609"/>
      <c r="K133" s="609"/>
      <c r="L133" s="609"/>
      <c r="M133" s="609"/>
      <c r="N133" s="609"/>
      <c r="O133" s="609"/>
      <c r="P133" s="609"/>
    </row>
    <row r="134" spans="1:16" x14ac:dyDescent="0.2">
      <c r="A134" s="609"/>
      <c r="B134" s="609"/>
      <c r="C134" s="609"/>
      <c r="D134" s="609"/>
      <c r="E134" s="609"/>
      <c r="F134" s="609"/>
      <c r="G134" s="609"/>
      <c r="H134" s="609"/>
      <c r="I134" s="609"/>
      <c r="J134" s="609"/>
      <c r="K134" s="609"/>
      <c r="L134" s="609"/>
      <c r="M134" s="609"/>
      <c r="N134" s="609"/>
      <c r="O134" s="609"/>
      <c r="P134" s="609"/>
    </row>
    <row r="135" spans="1:16" x14ac:dyDescent="0.2">
      <c r="A135" s="609"/>
      <c r="B135" s="609"/>
      <c r="C135" s="609"/>
      <c r="D135" s="609"/>
      <c r="E135" s="609"/>
      <c r="F135" s="609"/>
      <c r="G135" s="609"/>
      <c r="H135" s="609"/>
      <c r="I135" s="609"/>
      <c r="J135" s="609"/>
      <c r="K135" s="609"/>
      <c r="L135" s="609"/>
      <c r="M135" s="609"/>
      <c r="N135" s="609"/>
      <c r="O135" s="609"/>
      <c r="P135" s="609"/>
    </row>
    <row r="136" spans="1:16" x14ac:dyDescent="0.2">
      <c r="A136" s="609"/>
      <c r="B136" s="609"/>
      <c r="C136" s="609"/>
      <c r="D136" s="609"/>
      <c r="E136" s="609"/>
      <c r="F136" s="609"/>
      <c r="G136" s="609"/>
      <c r="H136" s="609"/>
      <c r="I136" s="609"/>
      <c r="J136" s="609"/>
      <c r="K136" s="609"/>
      <c r="L136" s="609"/>
      <c r="M136" s="609"/>
      <c r="N136" s="609"/>
      <c r="O136" s="609"/>
      <c r="P136" s="609"/>
    </row>
    <row r="137" spans="1:16" x14ac:dyDescent="0.2">
      <c r="A137" s="609"/>
      <c r="B137" s="609"/>
      <c r="C137" s="609"/>
      <c r="D137" s="609"/>
      <c r="E137" s="609"/>
      <c r="F137" s="609"/>
      <c r="G137" s="609"/>
      <c r="H137" s="609"/>
      <c r="I137" s="609"/>
      <c r="J137" s="609"/>
      <c r="K137" s="609"/>
      <c r="L137" s="609"/>
      <c r="M137" s="609"/>
      <c r="N137" s="609"/>
      <c r="O137" s="609"/>
      <c r="P137" s="609"/>
    </row>
    <row r="138" spans="1:16" x14ac:dyDescent="0.2">
      <c r="A138" s="609"/>
      <c r="B138" s="609"/>
      <c r="C138" s="609"/>
      <c r="D138" s="609"/>
      <c r="E138" s="609"/>
      <c r="F138" s="609"/>
      <c r="G138" s="609"/>
      <c r="H138" s="609"/>
      <c r="I138" s="609"/>
      <c r="J138" s="609"/>
      <c r="K138" s="609"/>
      <c r="L138" s="609"/>
      <c r="M138" s="609"/>
      <c r="N138" s="609"/>
      <c r="O138" s="609"/>
      <c r="P138" s="609"/>
    </row>
    <row r="139" spans="1:16" x14ac:dyDescent="0.2">
      <c r="A139" s="609"/>
      <c r="B139" s="609"/>
      <c r="C139" s="609"/>
      <c r="D139" s="609"/>
      <c r="E139" s="609"/>
      <c r="F139" s="609"/>
      <c r="G139" s="609"/>
      <c r="H139" s="609"/>
      <c r="I139" s="609"/>
      <c r="J139" s="609"/>
      <c r="K139" s="609"/>
      <c r="L139" s="609"/>
      <c r="M139" s="609"/>
      <c r="N139" s="609"/>
      <c r="O139" s="609"/>
      <c r="P139" s="609"/>
    </row>
    <row r="140" spans="1:16" x14ac:dyDescent="0.2">
      <c r="A140" s="609"/>
      <c r="B140" s="609"/>
      <c r="C140" s="609"/>
      <c r="D140" s="609"/>
      <c r="E140" s="609"/>
      <c r="F140" s="609"/>
      <c r="G140" s="609"/>
      <c r="H140" s="609"/>
      <c r="I140" s="609"/>
      <c r="J140" s="609"/>
      <c r="K140" s="609"/>
      <c r="L140" s="609"/>
      <c r="M140" s="609"/>
      <c r="N140" s="609"/>
      <c r="O140" s="609"/>
      <c r="P140" s="609"/>
    </row>
    <row r="141" spans="1:16" x14ac:dyDescent="0.2">
      <c r="A141" s="609"/>
      <c r="B141" s="609"/>
      <c r="C141" s="609"/>
      <c r="D141" s="609"/>
      <c r="E141" s="609"/>
      <c r="F141" s="609"/>
      <c r="G141" s="609"/>
      <c r="H141" s="609"/>
      <c r="I141" s="609"/>
      <c r="J141" s="609"/>
      <c r="K141" s="609"/>
      <c r="L141" s="609"/>
      <c r="M141" s="609"/>
      <c r="N141" s="609"/>
      <c r="O141" s="609"/>
      <c r="P141" s="609"/>
    </row>
    <row r="142" spans="1:16" x14ac:dyDescent="0.2">
      <c r="A142" s="609"/>
      <c r="B142" s="609"/>
      <c r="C142" s="609"/>
      <c r="D142" s="609"/>
      <c r="E142" s="609"/>
      <c r="F142" s="609"/>
      <c r="G142" s="609"/>
      <c r="H142" s="609"/>
      <c r="I142" s="609"/>
      <c r="J142" s="609"/>
      <c r="K142" s="609"/>
      <c r="L142" s="609"/>
      <c r="M142" s="609"/>
      <c r="N142" s="609"/>
      <c r="O142" s="609"/>
      <c r="P142" s="609"/>
    </row>
    <row r="143" spans="1:16" x14ac:dyDescent="0.2">
      <c r="A143" s="609"/>
      <c r="B143" s="609"/>
      <c r="C143" s="609"/>
      <c r="D143" s="609"/>
      <c r="E143" s="609"/>
      <c r="F143" s="609"/>
      <c r="G143" s="609"/>
      <c r="H143" s="609"/>
      <c r="I143" s="609"/>
      <c r="J143" s="609"/>
      <c r="K143" s="609"/>
      <c r="L143" s="609"/>
      <c r="M143" s="609"/>
      <c r="N143" s="609"/>
      <c r="O143" s="609"/>
      <c r="P143" s="609"/>
    </row>
    <row r="144" spans="1:16" x14ac:dyDescent="0.2">
      <c r="A144" s="609"/>
      <c r="B144" s="609"/>
      <c r="C144" s="609"/>
      <c r="D144" s="609"/>
      <c r="E144" s="609"/>
      <c r="F144" s="609"/>
      <c r="G144" s="609"/>
      <c r="H144" s="609"/>
      <c r="I144" s="609"/>
      <c r="J144" s="609"/>
      <c r="K144" s="609"/>
      <c r="L144" s="609"/>
      <c r="M144" s="609"/>
      <c r="N144" s="609"/>
      <c r="O144" s="609"/>
      <c r="P144" s="609"/>
    </row>
    <row r="145" spans="1:16" x14ac:dyDescent="0.2">
      <c r="A145" s="609"/>
      <c r="B145" s="609"/>
      <c r="C145" s="609"/>
      <c r="D145" s="609"/>
      <c r="E145" s="609"/>
      <c r="F145" s="609"/>
      <c r="G145" s="609"/>
      <c r="H145" s="609"/>
      <c r="I145" s="609"/>
      <c r="J145" s="609"/>
      <c r="K145" s="609"/>
      <c r="L145" s="609"/>
      <c r="M145" s="609"/>
      <c r="N145" s="609"/>
      <c r="O145" s="609"/>
      <c r="P145" s="609"/>
    </row>
    <row r="146" spans="1:16" x14ac:dyDescent="0.2">
      <c r="A146" s="609"/>
      <c r="B146" s="609"/>
      <c r="C146" s="609"/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</row>
    <row r="147" spans="1:16" x14ac:dyDescent="0.2">
      <c r="A147" s="609"/>
      <c r="B147" s="609"/>
      <c r="C147" s="609"/>
      <c r="D147" s="609"/>
      <c r="E147" s="609"/>
      <c r="F147" s="609"/>
      <c r="G147" s="609"/>
      <c r="H147" s="609"/>
      <c r="I147" s="609"/>
      <c r="J147" s="609"/>
      <c r="K147" s="609"/>
      <c r="L147" s="609"/>
      <c r="M147" s="609"/>
      <c r="N147" s="609"/>
      <c r="O147" s="609"/>
      <c r="P147" s="609"/>
    </row>
    <row r="148" spans="1:16" x14ac:dyDescent="0.2">
      <c r="A148" s="609"/>
      <c r="B148" s="609"/>
      <c r="C148" s="609"/>
      <c r="D148" s="609"/>
      <c r="E148" s="609"/>
      <c r="F148" s="609"/>
      <c r="G148" s="609"/>
      <c r="H148" s="609"/>
      <c r="I148" s="609"/>
      <c r="J148" s="609"/>
      <c r="K148" s="609"/>
      <c r="L148" s="609"/>
      <c r="M148" s="609"/>
      <c r="N148" s="609"/>
      <c r="O148" s="609"/>
      <c r="P148" s="609"/>
    </row>
    <row r="149" spans="1:16" x14ac:dyDescent="0.2">
      <c r="A149" s="609"/>
      <c r="B149" s="609"/>
      <c r="C149" s="609"/>
      <c r="D149" s="609"/>
      <c r="E149" s="609"/>
      <c r="F149" s="609"/>
      <c r="G149" s="609"/>
      <c r="H149" s="609"/>
      <c r="I149" s="609"/>
      <c r="J149" s="609"/>
      <c r="K149" s="609"/>
      <c r="L149" s="609"/>
      <c r="M149" s="609"/>
      <c r="N149" s="609"/>
      <c r="O149" s="609"/>
      <c r="P149" s="609"/>
    </row>
    <row r="150" spans="1:16" x14ac:dyDescent="0.2">
      <c r="A150" s="609"/>
      <c r="B150" s="609"/>
      <c r="C150" s="609"/>
      <c r="D150" s="609"/>
      <c r="E150" s="609"/>
      <c r="F150" s="609"/>
      <c r="G150" s="609"/>
      <c r="H150" s="609"/>
      <c r="I150" s="609"/>
      <c r="J150" s="609"/>
      <c r="K150" s="609"/>
      <c r="L150" s="609"/>
      <c r="M150" s="609"/>
      <c r="N150" s="609"/>
      <c r="O150" s="609"/>
      <c r="P150" s="609"/>
    </row>
    <row r="151" spans="1:16" x14ac:dyDescent="0.2">
      <c r="A151" s="609"/>
      <c r="B151" s="609"/>
      <c r="C151" s="609"/>
      <c r="D151" s="609"/>
      <c r="E151" s="609"/>
      <c r="F151" s="609"/>
      <c r="G151" s="609"/>
      <c r="H151" s="609"/>
      <c r="I151" s="609"/>
      <c r="J151" s="609"/>
      <c r="K151" s="609"/>
      <c r="L151" s="609"/>
      <c r="M151" s="609"/>
      <c r="N151" s="609"/>
      <c r="O151" s="609"/>
      <c r="P151" s="609"/>
    </row>
    <row r="152" spans="1:16" x14ac:dyDescent="0.2">
      <c r="A152" s="609"/>
      <c r="B152" s="609"/>
      <c r="C152" s="609"/>
      <c r="D152" s="609"/>
      <c r="E152" s="609"/>
      <c r="F152" s="609"/>
      <c r="G152" s="609"/>
      <c r="H152" s="609"/>
      <c r="I152" s="609"/>
      <c r="J152" s="609"/>
      <c r="K152" s="609"/>
      <c r="L152" s="609"/>
      <c r="M152" s="609"/>
      <c r="N152" s="609"/>
      <c r="O152" s="609"/>
      <c r="P152" s="609"/>
    </row>
    <row r="153" spans="1:16" x14ac:dyDescent="0.2">
      <c r="A153" s="609"/>
      <c r="B153" s="609"/>
      <c r="C153" s="609"/>
      <c r="D153" s="609"/>
      <c r="E153" s="609"/>
      <c r="F153" s="609"/>
      <c r="G153" s="609"/>
      <c r="H153" s="609"/>
      <c r="I153" s="609"/>
      <c r="J153" s="609"/>
      <c r="K153" s="609"/>
      <c r="L153" s="609"/>
      <c r="M153" s="609"/>
      <c r="N153" s="609"/>
      <c r="O153" s="609"/>
      <c r="P153" s="609"/>
    </row>
    <row r="154" spans="1:16" x14ac:dyDescent="0.2">
      <c r="A154" s="609"/>
      <c r="B154" s="609"/>
      <c r="C154" s="609"/>
      <c r="D154" s="609"/>
      <c r="E154" s="609"/>
      <c r="F154" s="609"/>
      <c r="G154" s="609"/>
      <c r="H154" s="609"/>
      <c r="I154" s="609"/>
      <c r="J154" s="609"/>
      <c r="K154" s="609"/>
      <c r="L154" s="609"/>
      <c r="M154" s="609"/>
      <c r="N154" s="609"/>
      <c r="O154" s="609"/>
      <c r="P154" s="609"/>
    </row>
    <row r="155" spans="1:16" x14ac:dyDescent="0.2">
      <c r="A155" s="609"/>
      <c r="B155" s="609"/>
      <c r="C155" s="609"/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</row>
    <row r="156" spans="1:16" x14ac:dyDescent="0.2">
      <c r="A156" s="609"/>
      <c r="B156" s="609"/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</row>
    <row r="157" spans="1:16" x14ac:dyDescent="0.2">
      <c r="A157" s="609"/>
      <c r="B157" s="609"/>
      <c r="C157" s="609"/>
      <c r="D157" s="609"/>
      <c r="E157" s="609"/>
      <c r="F157" s="609"/>
      <c r="G157" s="609"/>
      <c r="H157" s="609"/>
      <c r="I157" s="609"/>
      <c r="J157" s="609"/>
      <c r="K157" s="609"/>
      <c r="L157" s="609"/>
      <c r="M157" s="609"/>
      <c r="N157" s="609"/>
      <c r="O157" s="609"/>
      <c r="P157" s="609"/>
    </row>
    <row r="158" spans="1:16" x14ac:dyDescent="0.2">
      <c r="A158" s="609"/>
      <c r="B158" s="609"/>
      <c r="C158" s="609"/>
      <c r="D158" s="609"/>
      <c r="E158" s="609"/>
      <c r="F158" s="609"/>
      <c r="G158" s="609"/>
      <c r="H158" s="609"/>
      <c r="I158" s="609"/>
      <c r="J158" s="609"/>
      <c r="K158" s="609"/>
      <c r="L158" s="609"/>
      <c r="M158" s="609"/>
      <c r="N158" s="609"/>
      <c r="O158" s="609"/>
      <c r="P158" s="609"/>
    </row>
    <row r="159" spans="1:16" x14ac:dyDescent="0.2">
      <c r="A159" s="609"/>
      <c r="B159" s="609"/>
      <c r="C159" s="609"/>
      <c r="D159" s="609"/>
      <c r="E159" s="609"/>
      <c r="F159" s="609"/>
      <c r="G159" s="609"/>
      <c r="H159" s="609"/>
      <c r="I159" s="609"/>
      <c r="J159" s="609"/>
      <c r="K159" s="609"/>
      <c r="L159" s="609"/>
      <c r="M159" s="609"/>
      <c r="N159" s="609"/>
      <c r="O159" s="609"/>
      <c r="P159" s="609"/>
    </row>
    <row r="160" spans="1:16" x14ac:dyDescent="0.2">
      <c r="A160" s="609"/>
      <c r="B160" s="609"/>
      <c r="C160" s="609"/>
      <c r="D160" s="609"/>
      <c r="E160" s="609"/>
      <c r="F160" s="609"/>
      <c r="G160" s="609"/>
      <c r="H160" s="609"/>
      <c r="I160" s="609"/>
      <c r="J160" s="609"/>
      <c r="K160" s="609"/>
      <c r="L160" s="609"/>
      <c r="M160" s="609"/>
      <c r="N160" s="609"/>
      <c r="O160" s="609"/>
      <c r="P160" s="609"/>
    </row>
    <row r="161" spans="1:16" x14ac:dyDescent="0.2">
      <c r="A161" s="609"/>
      <c r="B161" s="609"/>
      <c r="C161" s="609"/>
      <c r="D161" s="609"/>
      <c r="E161" s="609"/>
      <c r="F161" s="609"/>
      <c r="G161" s="609"/>
      <c r="H161" s="609"/>
      <c r="I161" s="609"/>
      <c r="J161" s="609"/>
      <c r="K161" s="609"/>
      <c r="L161" s="609"/>
      <c r="M161" s="609"/>
      <c r="N161" s="609"/>
      <c r="O161" s="609"/>
      <c r="P161" s="609"/>
    </row>
    <row r="162" spans="1:16" x14ac:dyDescent="0.2">
      <c r="A162" s="609"/>
      <c r="B162" s="609"/>
      <c r="C162" s="609"/>
      <c r="D162" s="609"/>
      <c r="E162" s="609"/>
      <c r="F162" s="609"/>
      <c r="G162" s="609"/>
      <c r="H162" s="609"/>
      <c r="I162" s="609"/>
      <c r="J162" s="609"/>
      <c r="K162" s="609"/>
      <c r="L162" s="609"/>
      <c r="M162" s="609"/>
      <c r="N162" s="609"/>
      <c r="O162" s="609"/>
      <c r="P162" s="609"/>
    </row>
    <row r="163" spans="1:16" x14ac:dyDescent="0.2">
      <c r="A163" s="609"/>
      <c r="B163" s="609"/>
      <c r="C163" s="609"/>
      <c r="D163" s="609"/>
      <c r="E163" s="609"/>
      <c r="F163" s="609"/>
      <c r="G163" s="609"/>
      <c r="H163" s="609"/>
      <c r="I163" s="609"/>
      <c r="J163" s="609"/>
      <c r="K163" s="609"/>
      <c r="L163" s="609"/>
      <c r="M163" s="609"/>
      <c r="N163" s="609"/>
      <c r="O163" s="609"/>
      <c r="P163" s="609"/>
    </row>
    <row r="164" spans="1:16" x14ac:dyDescent="0.2">
      <c r="A164" s="609"/>
      <c r="B164" s="609"/>
      <c r="C164" s="609"/>
      <c r="D164" s="609"/>
      <c r="E164" s="609"/>
      <c r="F164" s="609"/>
      <c r="G164" s="609"/>
      <c r="H164" s="609"/>
      <c r="I164" s="609"/>
      <c r="J164" s="609"/>
      <c r="K164" s="609"/>
      <c r="L164" s="609"/>
      <c r="M164" s="609"/>
      <c r="N164" s="609"/>
      <c r="O164" s="609"/>
      <c r="P164" s="609"/>
    </row>
    <row r="165" spans="1:16" x14ac:dyDescent="0.2">
      <c r="A165" s="609"/>
      <c r="B165" s="609"/>
      <c r="C165" s="609"/>
      <c r="D165" s="609"/>
      <c r="E165" s="609"/>
      <c r="F165" s="609"/>
      <c r="G165" s="609"/>
      <c r="H165" s="609"/>
      <c r="I165" s="609"/>
      <c r="J165" s="609"/>
      <c r="K165" s="609"/>
      <c r="L165" s="609"/>
      <c r="M165" s="609"/>
      <c r="N165" s="609"/>
      <c r="O165" s="609"/>
      <c r="P165" s="609"/>
    </row>
    <row r="166" spans="1:16" x14ac:dyDescent="0.2">
      <c r="A166" s="609"/>
      <c r="B166" s="609"/>
      <c r="C166" s="609"/>
      <c r="D166" s="609"/>
      <c r="E166" s="609"/>
      <c r="F166" s="609"/>
      <c r="G166" s="609"/>
      <c r="H166" s="609"/>
      <c r="I166" s="609"/>
      <c r="J166" s="609"/>
      <c r="K166" s="609"/>
      <c r="L166" s="609"/>
      <c r="M166" s="609"/>
      <c r="N166" s="609"/>
      <c r="O166" s="609"/>
      <c r="P166" s="609"/>
    </row>
    <row r="167" spans="1:16" x14ac:dyDescent="0.2">
      <c r="A167" s="609"/>
      <c r="B167" s="609"/>
      <c r="C167" s="609"/>
      <c r="D167" s="609"/>
      <c r="E167" s="609"/>
      <c r="F167" s="609"/>
      <c r="G167" s="609"/>
      <c r="H167" s="609"/>
      <c r="I167" s="609"/>
      <c r="J167" s="609"/>
      <c r="K167" s="609"/>
      <c r="L167" s="609"/>
      <c r="M167" s="609"/>
      <c r="N167" s="609"/>
      <c r="O167" s="609"/>
      <c r="P167" s="609"/>
    </row>
    <row r="168" spans="1:16" x14ac:dyDescent="0.2">
      <c r="A168" s="609"/>
      <c r="B168" s="609"/>
      <c r="C168" s="609"/>
      <c r="D168" s="609"/>
      <c r="E168" s="609"/>
      <c r="F168" s="609"/>
      <c r="G168" s="609"/>
      <c r="H168" s="609"/>
      <c r="I168" s="609"/>
      <c r="J168" s="609"/>
      <c r="K168" s="609"/>
      <c r="L168" s="609"/>
      <c r="M168" s="609"/>
      <c r="N168" s="609"/>
      <c r="O168" s="609"/>
      <c r="P168" s="609"/>
    </row>
    <row r="169" spans="1:16" x14ac:dyDescent="0.2">
      <c r="A169" s="609"/>
      <c r="B169" s="609"/>
      <c r="C169" s="609"/>
      <c r="D169" s="609"/>
      <c r="E169" s="609"/>
      <c r="F169" s="609"/>
      <c r="G169" s="609"/>
      <c r="H169" s="609"/>
      <c r="I169" s="609"/>
      <c r="J169" s="609"/>
      <c r="K169" s="609"/>
      <c r="L169" s="609"/>
      <c r="M169" s="609"/>
      <c r="N169" s="609"/>
      <c r="O169" s="609"/>
      <c r="P169" s="609"/>
    </row>
    <row r="170" spans="1:16" x14ac:dyDescent="0.2">
      <c r="A170" s="609"/>
      <c r="B170" s="609"/>
      <c r="C170" s="609"/>
      <c r="D170" s="609"/>
      <c r="E170" s="609"/>
      <c r="F170" s="609"/>
      <c r="G170" s="609"/>
      <c r="H170" s="609"/>
      <c r="I170" s="609"/>
      <c r="J170" s="609"/>
      <c r="K170" s="609"/>
      <c r="L170" s="609"/>
      <c r="M170" s="609"/>
      <c r="N170" s="609"/>
      <c r="O170" s="609"/>
      <c r="P170" s="609"/>
    </row>
    <row r="171" spans="1:16" x14ac:dyDescent="0.2">
      <c r="A171" s="609"/>
      <c r="B171" s="609"/>
      <c r="C171" s="609"/>
      <c r="D171" s="609"/>
      <c r="E171" s="609"/>
      <c r="F171" s="609"/>
      <c r="G171" s="609"/>
      <c r="H171" s="609"/>
      <c r="I171" s="609"/>
      <c r="J171" s="609"/>
      <c r="K171" s="609"/>
      <c r="L171" s="609"/>
      <c r="M171" s="609"/>
      <c r="N171" s="609"/>
      <c r="O171" s="609"/>
      <c r="P171" s="609"/>
    </row>
    <row r="172" spans="1:16" x14ac:dyDescent="0.2">
      <c r="A172" s="609"/>
      <c r="B172" s="609"/>
      <c r="C172" s="609"/>
      <c r="D172" s="609"/>
      <c r="E172" s="609"/>
      <c r="F172" s="609"/>
      <c r="G172" s="609"/>
      <c r="H172" s="609"/>
      <c r="I172" s="609"/>
      <c r="J172" s="609"/>
      <c r="K172" s="609"/>
      <c r="L172" s="609"/>
      <c r="M172" s="609"/>
      <c r="N172" s="609"/>
      <c r="O172" s="609"/>
      <c r="P172" s="609"/>
    </row>
    <row r="173" spans="1:16" x14ac:dyDescent="0.2">
      <c r="A173" s="609"/>
      <c r="B173" s="609"/>
      <c r="C173" s="609"/>
      <c r="D173" s="609"/>
      <c r="E173" s="609"/>
      <c r="F173" s="609"/>
      <c r="G173" s="609"/>
      <c r="H173" s="609"/>
      <c r="I173" s="609"/>
      <c r="J173" s="609"/>
      <c r="K173" s="609"/>
      <c r="L173" s="609"/>
      <c r="M173" s="609"/>
      <c r="N173" s="609"/>
      <c r="O173" s="609"/>
      <c r="P173" s="609"/>
    </row>
    <row r="174" spans="1:16" x14ac:dyDescent="0.2">
      <c r="A174" s="609"/>
      <c r="B174" s="609"/>
      <c r="C174" s="609"/>
      <c r="D174" s="609"/>
      <c r="E174" s="609"/>
      <c r="F174" s="609"/>
      <c r="G174" s="609"/>
      <c r="H174" s="609"/>
      <c r="I174" s="609"/>
      <c r="J174" s="609"/>
      <c r="K174" s="609"/>
      <c r="L174" s="609"/>
      <c r="M174" s="609"/>
      <c r="N174" s="609"/>
      <c r="O174" s="609"/>
      <c r="P174" s="609"/>
    </row>
    <row r="175" spans="1:16" x14ac:dyDescent="0.2">
      <c r="A175" s="609"/>
      <c r="B175" s="609"/>
      <c r="C175" s="609"/>
      <c r="D175" s="609"/>
      <c r="E175" s="609"/>
      <c r="F175" s="609"/>
      <c r="G175" s="609"/>
      <c r="H175" s="609"/>
      <c r="I175" s="609"/>
      <c r="J175" s="609"/>
      <c r="K175" s="609"/>
      <c r="L175" s="609"/>
      <c r="M175" s="609"/>
      <c r="N175" s="609"/>
      <c r="O175" s="609"/>
      <c r="P175" s="609"/>
    </row>
    <row r="176" spans="1:16" x14ac:dyDescent="0.2">
      <c r="A176" s="609"/>
      <c r="B176" s="609"/>
      <c r="C176" s="609"/>
      <c r="D176" s="609"/>
      <c r="E176" s="609"/>
      <c r="F176" s="609"/>
      <c r="G176" s="609"/>
      <c r="H176" s="609"/>
      <c r="I176" s="609"/>
      <c r="J176" s="609"/>
      <c r="K176" s="609"/>
      <c r="L176" s="609"/>
      <c r="M176" s="609"/>
      <c r="N176" s="609"/>
      <c r="O176" s="609"/>
      <c r="P176" s="609"/>
    </row>
    <row r="177" spans="1:16" x14ac:dyDescent="0.2">
      <c r="A177" s="609"/>
      <c r="B177" s="609"/>
      <c r="C177" s="609"/>
      <c r="D177" s="609"/>
      <c r="E177" s="609"/>
      <c r="F177" s="609"/>
      <c r="G177" s="609"/>
      <c r="H177" s="609"/>
      <c r="I177" s="609"/>
      <c r="J177" s="609"/>
      <c r="K177" s="609"/>
      <c r="L177" s="609"/>
      <c r="M177" s="609"/>
      <c r="N177" s="609"/>
      <c r="O177" s="609"/>
      <c r="P177" s="609"/>
    </row>
    <row r="178" spans="1:16" x14ac:dyDescent="0.2">
      <c r="A178" s="609"/>
      <c r="B178" s="609"/>
      <c r="C178" s="609"/>
      <c r="D178" s="609"/>
      <c r="E178" s="609"/>
      <c r="F178" s="609"/>
      <c r="G178" s="609"/>
      <c r="H178" s="609"/>
      <c r="I178" s="609"/>
      <c r="J178" s="609"/>
      <c r="K178" s="609"/>
      <c r="L178" s="609"/>
      <c r="M178" s="609"/>
      <c r="N178" s="609"/>
      <c r="O178" s="609"/>
      <c r="P178" s="609"/>
    </row>
    <row r="179" spans="1:16" x14ac:dyDescent="0.2">
      <c r="A179" s="609"/>
      <c r="B179" s="609"/>
      <c r="C179" s="609"/>
      <c r="D179" s="609"/>
      <c r="E179" s="609"/>
      <c r="F179" s="609"/>
      <c r="G179" s="609"/>
      <c r="H179" s="609"/>
      <c r="I179" s="609"/>
      <c r="J179" s="609"/>
      <c r="K179" s="609"/>
      <c r="L179" s="609"/>
      <c r="M179" s="609"/>
      <c r="N179" s="609"/>
      <c r="O179" s="609"/>
      <c r="P179" s="609"/>
    </row>
    <row r="180" spans="1:16" x14ac:dyDescent="0.2">
      <c r="A180" s="609"/>
      <c r="B180" s="609"/>
      <c r="C180" s="609"/>
      <c r="D180" s="609"/>
      <c r="E180" s="609"/>
      <c r="F180" s="609"/>
      <c r="G180" s="609"/>
      <c r="H180" s="609"/>
      <c r="I180" s="609"/>
      <c r="J180" s="609"/>
      <c r="K180" s="609"/>
      <c r="L180" s="609"/>
      <c r="M180" s="609"/>
      <c r="N180" s="609"/>
      <c r="O180" s="609"/>
      <c r="P180" s="609"/>
    </row>
    <row r="181" spans="1:16" x14ac:dyDescent="0.2">
      <c r="A181" s="609"/>
      <c r="B181" s="609"/>
      <c r="C181" s="609"/>
      <c r="D181" s="609"/>
      <c r="E181" s="609"/>
      <c r="F181" s="609"/>
      <c r="G181" s="609"/>
      <c r="H181" s="609"/>
      <c r="I181" s="609"/>
      <c r="J181" s="609"/>
      <c r="K181" s="609"/>
      <c r="L181" s="609"/>
      <c r="M181" s="609"/>
      <c r="N181" s="609"/>
      <c r="O181" s="609"/>
      <c r="P181" s="609"/>
    </row>
    <row r="182" spans="1:16" x14ac:dyDescent="0.2">
      <c r="A182" s="609"/>
      <c r="B182" s="609"/>
      <c r="C182" s="609"/>
      <c r="D182" s="609"/>
      <c r="E182" s="609"/>
      <c r="F182" s="609"/>
      <c r="G182" s="609"/>
      <c r="H182" s="609"/>
      <c r="I182" s="609"/>
      <c r="J182" s="609"/>
      <c r="K182" s="609"/>
      <c r="L182" s="609"/>
      <c r="M182" s="609"/>
      <c r="N182" s="609"/>
      <c r="O182" s="609"/>
      <c r="P182" s="609"/>
    </row>
    <row r="183" spans="1:16" x14ac:dyDescent="0.2">
      <c r="A183" s="609"/>
      <c r="B183" s="609"/>
      <c r="C183" s="609"/>
      <c r="D183" s="609"/>
      <c r="E183" s="609"/>
      <c r="F183" s="609"/>
      <c r="G183" s="609"/>
      <c r="H183" s="609"/>
      <c r="I183" s="609"/>
      <c r="J183" s="609"/>
      <c r="K183" s="609"/>
      <c r="L183" s="609"/>
      <c r="M183" s="609"/>
      <c r="N183" s="609"/>
      <c r="O183" s="609"/>
      <c r="P183" s="609"/>
    </row>
    <row r="184" spans="1:16" x14ac:dyDescent="0.2">
      <c r="A184" s="609"/>
      <c r="B184" s="609"/>
      <c r="C184" s="609"/>
      <c r="D184" s="609"/>
      <c r="E184" s="609"/>
      <c r="F184" s="609"/>
      <c r="G184" s="609"/>
      <c r="H184" s="609"/>
      <c r="I184" s="609"/>
      <c r="J184" s="609"/>
      <c r="K184" s="609"/>
      <c r="L184" s="609"/>
      <c r="M184" s="609"/>
      <c r="N184" s="609"/>
      <c r="O184" s="609"/>
      <c r="P184" s="609"/>
    </row>
    <row r="185" spans="1:16" x14ac:dyDescent="0.2">
      <c r="A185" s="609"/>
      <c r="B185" s="609"/>
      <c r="C185" s="609"/>
      <c r="D185" s="609"/>
      <c r="E185" s="609"/>
      <c r="F185" s="609"/>
      <c r="G185" s="609"/>
      <c r="H185" s="609"/>
      <c r="I185" s="609"/>
      <c r="J185" s="609"/>
      <c r="K185" s="609"/>
      <c r="L185" s="609"/>
      <c r="M185" s="609"/>
      <c r="N185" s="609"/>
      <c r="O185" s="609"/>
      <c r="P185" s="609"/>
    </row>
    <row r="186" spans="1:16" x14ac:dyDescent="0.2">
      <c r="A186" s="609"/>
      <c r="B186" s="609"/>
      <c r="C186" s="609"/>
      <c r="D186" s="609"/>
      <c r="E186" s="609"/>
      <c r="F186" s="609"/>
      <c r="G186" s="609"/>
      <c r="H186" s="609"/>
      <c r="I186" s="609"/>
      <c r="J186" s="609"/>
      <c r="K186" s="609"/>
      <c r="L186" s="609"/>
      <c r="M186" s="609"/>
      <c r="N186" s="609"/>
      <c r="O186" s="609"/>
      <c r="P186" s="609"/>
    </row>
    <row r="187" spans="1:16" x14ac:dyDescent="0.2">
      <c r="A187" s="609"/>
      <c r="B187" s="609"/>
      <c r="C187" s="609"/>
      <c r="D187" s="609"/>
      <c r="E187" s="609"/>
      <c r="F187" s="609"/>
      <c r="G187" s="609"/>
      <c r="H187" s="609"/>
      <c r="I187" s="609"/>
      <c r="J187" s="609"/>
      <c r="K187" s="609"/>
      <c r="L187" s="609"/>
      <c r="M187" s="609"/>
      <c r="N187" s="609"/>
      <c r="O187" s="609"/>
      <c r="P187" s="609"/>
    </row>
    <row r="188" spans="1:16" x14ac:dyDescent="0.2">
      <c r="A188" s="609"/>
      <c r="B188" s="609"/>
      <c r="C188" s="609"/>
      <c r="D188" s="609"/>
      <c r="E188" s="609"/>
      <c r="F188" s="609"/>
      <c r="G188" s="609"/>
      <c r="H188" s="609"/>
      <c r="I188" s="609"/>
      <c r="J188" s="609"/>
      <c r="K188" s="609"/>
      <c r="L188" s="609"/>
      <c r="M188" s="609"/>
      <c r="N188" s="609"/>
      <c r="O188" s="609"/>
      <c r="P188" s="609"/>
    </row>
    <row r="189" spans="1:16" x14ac:dyDescent="0.2">
      <c r="A189" s="609"/>
      <c r="B189" s="609"/>
      <c r="C189" s="609"/>
      <c r="D189" s="609"/>
      <c r="E189" s="609"/>
      <c r="F189" s="609"/>
      <c r="G189" s="609"/>
      <c r="H189" s="609"/>
      <c r="I189" s="609"/>
      <c r="J189" s="609"/>
      <c r="K189" s="609"/>
      <c r="L189" s="609"/>
      <c r="M189" s="609"/>
      <c r="N189" s="609"/>
      <c r="O189" s="609"/>
      <c r="P189" s="609"/>
    </row>
    <row r="190" spans="1:16" x14ac:dyDescent="0.2">
      <c r="A190" s="609"/>
      <c r="B190" s="609"/>
      <c r="C190" s="609"/>
      <c r="D190" s="609"/>
      <c r="E190" s="609"/>
      <c r="F190" s="609"/>
      <c r="G190" s="609"/>
      <c r="H190" s="609"/>
      <c r="I190" s="609"/>
      <c r="J190" s="609"/>
      <c r="K190" s="609"/>
      <c r="L190" s="609"/>
      <c r="M190" s="609"/>
      <c r="N190" s="609"/>
      <c r="O190" s="609"/>
      <c r="P190" s="609"/>
    </row>
    <row r="191" spans="1:16" x14ac:dyDescent="0.2">
      <c r="A191" s="609"/>
      <c r="B191" s="609"/>
      <c r="C191" s="609"/>
      <c r="D191" s="609"/>
      <c r="E191" s="609"/>
      <c r="F191" s="609"/>
      <c r="G191" s="609"/>
      <c r="H191" s="609"/>
      <c r="I191" s="609"/>
      <c r="J191" s="609"/>
      <c r="K191" s="609"/>
      <c r="L191" s="609"/>
      <c r="M191" s="609"/>
      <c r="N191" s="609"/>
      <c r="O191" s="609"/>
      <c r="P191" s="609"/>
    </row>
  </sheetData>
  <sheetProtection password="D259" sheet="1" objects="1" scenarios="1" formatColumns="0" formatRows="0"/>
  <mergeCells count="30">
    <mergeCell ref="M91:S91"/>
    <mergeCell ref="N5:N11"/>
    <mergeCell ref="O5:O11"/>
    <mergeCell ref="P5:Q5"/>
    <mergeCell ref="P6:P11"/>
    <mergeCell ref="Q6:Q11"/>
    <mergeCell ref="R3:R11"/>
    <mergeCell ref="S3:S11"/>
    <mergeCell ref="E82:E83"/>
    <mergeCell ref="F82:I82"/>
    <mergeCell ref="J82:M82"/>
    <mergeCell ref="N82:Q82"/>
    <mergeCell ref="I3:I11"/>
    <mergeCell ref="J3:Q3"/>
    <mergeCell ref="J4:J11"/>
    <mergeCell ref="K4:L4"/>
    <mergeCell ref="M4:Q4"/>
    <mergeCell ref="K5:K11"/>
    <mergeCell ref="L5:L11"/>
    <mergeCell ref="M5:M11"/>
    <mergeCell ref="A1:I1"/>
    <mergeCell ref="O1:R1"/>
    <mergeCell ref="A3:A11"/>
    <mergeCell ref="B3:B11"/>
    <mergeCell ref="C3:C11"/>
    <mergeCell ref="D3:D11"/>
    <mergeCell ref="E3:E11"/>
    <mergeCell ref="F3:F11"/>
    <mergeCell ref="G3:G11"/>
    <mergeCell ref="H3:H11"/>
  </mergeCells>
  <printOptions horizontalCentered="1" verticalCentered="1"/>
  <pageMargins left="0" right="0" top="0.39370078740157483" bottom="0" header="0.51181102362204722" footer="0"/>
  <pageSetup paperSize="9" scale="78" fitToHeight="0" orientation="landscape" r:id="rId1"/>
  <headerFooter alignWithMargins="0"/>
  <rowBreaks count="2" manualBreakCount="2">
    <brk id="46" max="18" man="1"/>
    <brk id="64" max="1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notEqual" id="{9ED2419E-9970-48CE-8289-4BA69F46C2C4}">
            <xm:f>'1.Приложение 1_Общо'!$D$10+'1.Приложение 1_Общо'!$D$13+'1.Приложение 1_Общо'!$D$16+'1.Приложение 1_Общо'!$D$25+'1.Приложение 1_Общо'!$D$28</xm:f>
            <x14:dxf>
              <fill>
                <patternFill>
                  <bgColor rgb="FFFF0000"/>
                </patternFill>
              </fill>
            </x14:dxf>
          </x14:cfRule>
          <xm:sqref>C73</xm:sqref>
        </x14:conditionalFormatting>
        <x14:conditionalFormatting xmlns:xm="http://schemas.microsoft.com/office/excel/2006/main">
          <x14:cfRule type="cellIs" priority="6" stopIfTrue="1" operator="notEqual" id="{783E58B5-99FD-443E-BCDB-D6D43DAA6FC1}">
            <xm:f>'1.Приложение 1_Общо'!$J$10+'1.Приложение 1_Общо'!$J$13+'1.Приложение 1_Общо'!$J$16+'1.Приложение 1_Общо'!$J$25+'1.Приложение 1_Общо'!$J$28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  <x14:conditionalFormatting xmlns:xm="http://schemas.microsoft.com/office/excel/2006/main">
          <x14:cfRule type="cellIs" priority="4" stopIfTrue="1" operator="notEqual" id="{9A6A7FA9-D3DB-4461-B936-53A34BE7450E}">
            <xm:f>'1.Приложение 1_Общо'!$K$10+'1.Приложение 1_Общо'!$K$13+'1.Приложение 1_Общо'!$K$16+'1.Приложение 1_Общо'!$K$25+'1.Приложение 1_Общо'!$K$28</xm:f>
            <x14:dxf>
              <fill>
                <patternFill>
                  <bgColor rgb="FFFF0000"/>
                </patternFill>
              </fill>
            </x14:dxf>
          </x14:cfRule>
          <xm:sqref>I73</xm:sqref>
        </x14:conditionalFormatting>
        <x14:conditionalFormatting xmlns:xm="http://schemas.microsoft.com/office/excel/2006/main">
          <x14:cfRule type="cellIs" priority="3" stopIfTrue="1" operator="notEqual" id="{3F8C7DBA-FC64-42BB-8A10-43E20D9DC48B}">
            <xm:f>'1.Приложение 1_Общо'!$L$10+'1.Приложение 1_Общо'!$L$13+'1.Приложение 1_Общо'!$L$16+'1.Приложение 1_Общо'!$L$25+'1.Приложение 1_Общо'!$L$28</xm:f>
            <x14:dxf>
              <fill>
                <patternFill>
                  <bgColor rgb="FFFF0000"/>
                </patternFill>
              </fill>
            </x14:dxf>
          </x14:cfRule>
          <xm:sqref>J73</xm:sqref>
        </x14:conditionalFormatting>
        <x14:conditionalFormatting xmlns:xm="http://schemas.microsoft.com/office/excel/2006/main">
          <x14:cfRule type="cellIs" priority="2" stopIfTrue="1" operator="notEqual" id="{903EDE01-8E79-449F-871D-BD7414A29397}">
            <xm:f>'1.Приложение 1_Общо'!$V$10+'1.Приложение 1_Общо'!$V$13+'1.Приложение 1_Общо'!$V$16+'1.Приложение 1_Общо'!$V$25+'1.Приложение 1_Общо'!$V$28</xm:f>
            <x14:dxf>
              <fill>
                <patternFill>
                  <bgColor rgb="FFFF0000"/>
                </patternFill>
              </fill>
            </x14:dxf>
          </x14:cfRule>
          <xm:sqref>R73</xm:sqref>
        </x14:conditionalFormatting>
        <x14:conditionalFormatting xmlns:xm="http://schemas.microsoft.com/office/excel/2006/main">
          <x14:cfRule type="cellIs" priority="1" stopIfTrue="1" operator="notEqual" id="{36A76DE6-F4E9-4540-A92E-947D9CA2AA6E}">
            <xm:f>'1.Приложение 1_Общо'!$W$10+'1.Приложение 1_Общо'!$W$13+'1.Приложение 1_Общо'!$W$16+'1.Приложение 1_Общо'!$W$25+'1.Приложение 1_Общо'!$W$28</xm:f>
            <x14:dxf>
              <fill>
                <patternFill>
                  <bgColor rgb="FFFF0000"/>
                </patternFill>
              </fill>
            </x14:dxf>
          </x14:cfRule>
          <xm:sqref>S73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56"/>
  <sheetViews>
    <sheetView zoomScaleNormal="100" workbookViewId="0">
      <selection activeCell="A14" sqref="A14"/>
    </sheetView>
  </sheetViews>
  <sheetFormatPr defaultRowHeight="12.75" x14ac:dyDescent="0.2"/>
  <cols>
    <col min="1" max="1" width="28.140625" style="274" customWidth="1"/>
    <col min="2" max="2" width="7.7109375" style="274" customWidth="1"/>
    <col min="3" max="4" width="6.42578125" style="274" customWidth="1"/>
    <col min="5" max="6" width="8.5703125" style="274" customWidth="1"/>
    <col min="7" max="11" width="6.42578125" style="274" customWidth="1"/>
    <col min="12" max="12" width="8.5703125" style="274" customWidth="1"/>
    <col min="13" max="13" width="8.42578125" style="274" customWidth="1"/>
    <col min="14" max="16" width="7.7109375" style="274" customWidth="1"/>
    <col min="17" max="16384" width="9.140625" style="274"/>
  </cols>
  <sheetData>
    <row r="1" spans="1:18" s="27" customFormat="1" ht="12.75" customHeight="1" x14ac:dyDescent="0.2"/>
    <row r="2" spans="1:18" s="27" customFormat="1" ht="15.75" x14ac:dyDescent="0.25">
      <c r="A2" s="812" t="s">
        <v>148</v>
      </c>
      <c r="B2" s="812"/>
      <c r="C2" s="812"/>
      <c r="D2" s="812"/>
      <c r="E2" s="812"/>
      <c r="F2" s="812"/>
      <c r="G2" s="812"/>
      <c r="H2" s="812"/>
      <c r="I2" s="812"/>
      <c r="J2" s="378"/>
      <c r="K2" s="54" t="s">
        <v>799</v>
      </c>
      <c r="L2" s="378" t="s">
        <v>149</v>
      </c>
      <c r="M2" s="55">
        <v>12</v>
      </c>
      <c r="N2" s="812" t="s">
        <v>801</v>
      </c>
      <c r="O2" s="812"/>
      <c r="P2" s="812"/>
      <c r="Q2" s="4"/>
      <c r="R2" s="4"/>
    </row>
    <row r="3" spans="1:18" s="27" customFormat="1" ht="13.5" thickBot="1" x14ac:dyDescent="0.25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4"/>
      <c r="M3" s="4"/>
      <c r="N3" s="4"/>
      <c r="O3" s="4"/>
      <c r="P3" s="4"/>
      <c r="Q3" s="4"/>
    </row>
    <row r="4" spans="1:18" ht="24" customHeight="1" x14ac:dyDescent="0.2">
      <c r="A4" s="859" t="s">
        <v>150</v>
      </c>
      <c r="B4" s="862" t="s">
        <v>19</v>
      </c>
      <c r="C4" s="865" t="s">
        <v>151</v>
      </c>
      <c r="D4" s="867" t="s">
        <v>152</v>
      </c>
      <c r="E4" s="869" t="s">
        <v>153</v>
      </c>
      <c r="F4" s="871" t="s">
        <v>154</v>
      </c>
      <c r="G4" s="872"/>
      <c r="H4" s="872"/>
      <c r="I4" s="872"/>
      <c r="J4" s="872"/>
      <c r="K4" s="873"/>
      <c r="L4" s="874" t="s">
        <v>155</v>
      </c>
      <c r="M4" s="871" t="s">
        <v>156</v>
      </c>
      <c r="N4" s="872"/>
      <c r="O4" s="872"/>
      <c r="P4" s="873"/>
      <c r="Q4" s="2"/>
    </row>
    <row r="5" spans="1:18" ht="12.75" customHeight="1" x14ac:dyDescent="0.2">
      <c r="A5" s="860"/>
      <c r="B5" s="863"/>
      <c r="C5" s="866"/>
      <c r="D5" s="868"/>
      <c r="E5" s="870"/>
      <c r="F5" s="876" t="s">
        <v>157</v>
      </c>
      <c r="G5" s="877" t="s">
        <v>16</v>
      </c>
      <c r="H5" s="877"/>
      <c r="I5" s="877"/>
      <c r="J5" s="877"/>
      <c r="K5" s="878"/>
      <c r="L5" s="875"/>
      <c r="M5" s="866" t="s">
        <v>158</v>
      </c>
      <c r="N5" s="879" t="s">
        <v>159</v>
      </c>
      <c r="O5" s="879" t="s">
        <v>160</v>
      </c>
      <c r="P5" s="880" t="s">
        <v>161</v>
      </c>
      <c r="Q5" s="2"/>
    </row>
    <row r="6" spans="1:18" ht="12.75" customHeight="1" x14ac:dyDescent="0.2">
      <c r="A6" s="860"/>
      <c r="B6" s="863"/>
      <c r="C6" s="866"/>
      <c r="D6" s="868"/>
      <c r="E6" s="870"/>
      <c r="F6" s="876"/>
      <c r="G6" s="879" t="s">
        <v>163</v>
      </c>
      <c r="H6" s="879" t="s">
        <v>164</v>
      </c>
      <c r="I6" s="879" t="s">
        <v>165</v>
      </c>
      <c r="J6" s="879" t="s">
        <v>166</v>
      </c>
      <c r="K6" s="885" t="s">
        <v>167</v>
      </c>
      <c r="L6" s="875"/>
      <c r="M6" s="866"/>
      <c r="N6" s="879"/>
      <c r="O6" s="879"/>
      <c r="P6" s="880"/>
      <c r="Q6" s="2"/>
    </row>
    <row r="7" spans="1:18" x14ac:dyDescent="0.2">
      <c r="A7" s="860"/>
      <c r="B7" s="863"/>
      <c r="C7" s="866"/>
      <c r="D7" s="868"/>
      <c r="E7" s="870"/>
      <c r="F7" s="876"/>
      <c r="G7" s="879"/>
      <c r="H7" s="879"/>
      <c r="I7" s="879"/>
      <c r="J7" s="879"/>
      <c r="K7" s="885"/>
      <c r="L7" s="875"/>
      <c r="M7" s="866"/>
      <c r="N7" s="879"/>
      <c r="O7" s="879"/>
      <c r="P7" s="880"/>
      <c r="Q7" s="2"/>
    </row>
    <row r="8" spans="1:18" ht="68.25" customHeight="1" x14ac:dyDescent="0.2">
      <c r="A8" s="860"/>
      <c r="B8" s="863"/>
      <c r="C8" s="866"/>
      <c r="D8" s="868"/>
      <c r="E8" s="870"/>
      <c r="F8" s="876"/>
      <c r="G8" s="879"/>
      <c r="H8" s="879"/>
      <c r="I8" s="879"/>
      <c r="J8" s="879"/>
      <c r="K8" s="885"/>
      <c r="L8" s="875"/>
      <c r="M8" s="866"/>
      <c r="N8" s="879"/>
      <c r="O8" s="879"/>
      <c r="P8" s="880"/>
      <c r="Q8" s="2"/>
    </row>
    <row r="9" spans="1:18" ht="12.75" customHeight="1" x14ac:dyDescent="0.2">
      <c r="A9" s="860"/>
      <c r="B9" s="863"/>
      <c r="C9" s="866"/>
      <c r="D9" s="868"/>
      <c r="E9" s="870"/>
      <c r="F9" s="876"/>
      <c r="G9" s="879"/>
      <c r="H9" s="879"/>
      <c r="I9" s="879"/>
      <c r="J9" s="879"/>
      <c r="K9" s="885"/>
      <c r="L9" s="875"/>
      <c r="M9" s="866"/>
      <c r="N9" s="879"/>
      <c r="O9" s="879"/>
      <c r="P9" s="880"/>
      <c r="Q9" s="2"/>
    </row>
    <row r="10" spans="1:18" x14ac:dyDescent="0.2">
      <c r="A10" s="860"/>
      <c r="B10" s="863"/>
      <c r="C10" s="866"/>
      <c r="D10" s="868"/>
      <c r="E10" s="870"/>
      <c r="F10" s="876"/>
      <c r="G10" s="879"/>
      <c r="H10" s="879"/>
      <c r="I10" s="879"/>
      <c r="J10" s="879"/>
      <c r="K10" s="885"/>
      <c r="L10" s="875"/>
      <c r="M10" s="866"/>
      <c r="N10" s="879"/>
      <c r="O10" s="879"/>
      <c r="P10" s="880"/>
      <c r="Q10" s="2"/>
    </row>
    <row r="11" spans="1:18" x14ac:dyDescent="0.2">
      <c r="A11" s="860"/>
      <c r="B11" s="863"/>
      <c r="C11" s="866"/>
      <c r="D11" s="868"/>
      <c r="E11" s="870"/>
      <c r="F11" s="876"/>
      <c r="G11" s="879"/>
      <c r="H11" s="879"/>
      <c r="I11" s="879"/>
      <c r="J11" s="879"/>
      <c r="K11" s="885"/>
      <c r="L11" s="875"/>
      <c r="M11" s="866"/>
      <c r="N11" s="879"/>
      <c r="O11" s="879"/>
      <c r="P11" s="880"/>
      <c r="Q11" s="2"/>
    </row>
    <row r="12" spans="1:18" x14ac:dyDescent="0.2">
      <c r="A12" s="861"/>
      <c r="B12" s="864"/>
      <c r="C12" s="866"/>
      <c r="D12" s="868"/>
      <c r="E12" s="870"/>
      <c r="F12" s="876"/>
      <c r="G12" s="879"/>
      <c r="H12" s="879"/>
      <c r="I12" s="879"/>
      <c r="J12" s="879"/>
      <c r="K12" s="885"/>
      <c r="L12" s="875"/>
      <c r="M12" s="866"/>
      <c r="N12" s="879"/>
      <c r="O12" s="879"/>
      <c r="P12" s="880"/>
      <c r="Q12" s="2"/>
    </row>
    <row r="13" spans="1:18" x14ac:dyDescent="0.2">
      <c r="A13" s="391" t="s">
        <v>0</v>
      </c>
      <c r="B13" s="392" t="s">
        <v>1</v>
      </c>
      <c r="C13" s="391">
        <v>1</v>
      </c>
      <c r="D13" s="393">
        <v>2</v>
      </c>
      <c r="E13" s="392">
        <v>3</v>
      </c>
      <c r="F13" s="391">
        <v>4</v>
      </c>
      <c r="G13" s="393">
        <v>5</v>
      </c>
      <c r="H13" s="393">
        <v>6</v>
      </c>
      <c r="I13" s="393">
        <v>7</v>
      </c>
      <c r="J13" s="393">
        <v>8</v>
      </c>
      <c r="K13" s="394">
        <v>9</v>
      </c>
      <c r="L13" s="395">
        <v>10</v>
      </c>
      <c r="M13" s="391">
        <v>11</v>
      </c>
      <c r="N13" s="393">
        <v>12</v>
      </c>
      <c r="O13" s="393">
        <v>13</v>
      </c>
      <c r="P13" s="394">
        <v>14</v>
      </c>
      <c r="Q13" s="2"/>
    </row>
    <row r="14" spans="1:18" x14ac:dyDescent="0.2">
      <c r="A14" s="56" t="s">
        <v>851</v>
      </c>
      <c r="B14" s="57" t="s">
        <v>168</v>
      </c>
      <c r="C14" s="58">
        <v>3</v>
      </c>
      <c r="D14" s="59">
        <v>12</v>
      </c>
      <c r="E14" s="501">
        <f t="shared" ref="E14:E26" si="0">C14+D14</f>
        <v>15</v>
      </c>
      <c r="F14" s="89">
        <f>G14+H14+I14+J14+K14</f>
        <v>13</v>
      </c>
      <c r="G14" s="59">
        <v>10</v>
      </c>
      <c r="H14" s="59">
        <v>2</v>
      </c>
      <c r="I14" s="59"/>
      <c r="J14" s="59"/>
      <c r="K14" s="61">
        <v>1</v>
      </c>
      <c r="L14" s="62">
        <f>E14-F14</f>
        <v>2</v>
      </c>
      <c r="M14" s="58"/>
      <c r="N14" s="59">
        <v>5</v>
      </c>
      <c r="O14" s="59">
        <v>4</v>
      </c>
      <c r="P14" s="496">
        <f>M14+N14-O14</f>
        <v>1</v>
      </c>
      <c r="Q14" s="2"/>
    </row>
    <row r="15" spans="1:18" x14ac:dyDescent="0.2">
      <c r="A15" s="56" t="s">
        <v>852</v>
      </c>
      <c r="B15" s="57" t="s">
        <v>169</v>
      </c>
      <c r="C15" s="58"/>
      <c r="D15" s="59">
        <v>7</v>
      </c>
      <c r="E15" s="501">
        <f t="shared" si="0"/>
        <v>7</v>
      </c>
      <c r="F15" s="89">
        <f t="shared" ref="F15:F26" si="1">G15+H15+I15+J15+K15</f>
        <v>5</v>
      </c>
      <c r="G15" s="59"/>
      <c r="H15" s="59"/>
      <c r="I15" s="59">
        <v>2</v>
      </c>
      <c r="J15" s="59"/>
      <c r="K15" s="61">
        <v>3</v>
      </c>
      <c r="L15" s="62">
        <f t="shared" ref="L15:L26" si="2">E15-F15</f>
        <v>2</v>
      </c>
      <c r="M15" s="58"/>
      <c r="N15" s="59">
        <v>2</v>
      </c>
      <c r="O15" s="59">
        <v>2</v>
      </c>
      <c r="P15" s="496">
        <f t="shared" ref="P15:P26" si="3">M15+N15-O15</f>
        <v>0</v>
      </c>
      <c r="Q15" s="2"/>
    </row>
    <row r="16" spans="1:18" x14ac:dyDescent="0.2">
      <c r="A16" s="56" t="s">
        <v>799</v>
      </c>
      <c r="B16" s="57" t="s">
        <v>170</v>
      </c>
      <c r="C16" s="58">
        <v>9</v>
      </c>
      <c r="D16" s="59">
        <v>82</v>
      </c>
      <c r="E16" s="501">
        <f t="shared" si="0"/>
        <v>91</v>
      </c>
      <c r="F16" s="89">
        <f t="shared" si="1"/>
        <v>80</v>
      </c>
      <c r="G16" s="59">
        <v>46</v>
      </c>
      <c r="H16" s="59">
        <v>12</v>
      </c>
      <c r="I16" s="59">
        <v>12</v>
      </c>
      <c r="J16" s="59">
        <v>1</v>
      </c>
      <c r="K16" s="61">
        <v>9</v>
      </c>
      <c r="L16" s="62">
        <f t="shared" si="2"/>
        <v>11</v>
      </c>
      <c r="M16" s="58"/>
      <c r="N16" s="59">
        <v>43</v>
      </c>
      <c r="O16" s="59">
        <v>42</v>
      </c>
      <c r="P16" s="496">
        <f t="shared" si="3"/>
        <v>1</v>
      </c>
    </row>
    <row r="17" spans="1:16" x14ac:dyDescent="0.2">
      <c r="A17" s="56" t="s">
        <v>853</v>
      </c>
      <c r="B17" s="57" t="s">
        <v>171</v>
      </c>
      <c r="C17" s="58">
        <v>7</v>
      </c>
      <c r="D17" s="59">
        <v>50</v>
      </c>
      <c r="E17" s="501">
        <f t="shared" ref="E17:E19" si="4">C17+D17</f>
        <v>57</v>
      </c>
      <c r="F17" s="89">
        <f t="shared" ref="F17:F19" si="5">G17+H17+I17+J17+K17</f>
        <v>48</v>
      </c>
      <c r="G17" s="59">
        <v>20</v>
      </c>
      <c r="H17" s="59">
        <v>8</v>
      </c>
      <c r="I17" s="59">
        <v>5</v>
      </c>
      <c r="J17" s="59">
        <v>2</v>
      </c>
      <c r="K17" s="61">
        <v>13</v>
      </c>
      <c r="L17" s="62">
        <f t="shared" ref="L17:L19" si="6">E17-F17</f>
        <v>9</v>
      </c>
      <c r="M17" s="58">
        <v>2</v>
      </c>
      <c r="N17" s="59">
        <v>34</v>
      </c>
      <c r="O17" s="59">
        <v>36</v>
      </c>
      <c r="P17" s="496">
        <f t="shared" ref="P17:P19" si="7">M17+N17-O17</f>
        <v>0</v>
      </c>
    </row>
    <row r="18" spans="1:16" x14ac:dyDescent="0.2">
      <c r="A18" s="56" t="s">
        <v>854</v>
      </c>
      <c r="B18" s="57" t="s">
        <v>172</v>
      </c>
      <c r="C18" s="58">
        <v>4</v>
      </c>
      <c r="D18" s="59">
        <v>45</v>
      </c>
      <c r="E18" s="501">
        <f t="shared" si="4"/>
        <v>49</v>
      </c>
      <c r="F18" s="89">
        <f t="shared" si="5"/>
        <v>45</v>
      </c>
      <c r="G18" s="59">
        <v>27</v>
      </c>
      <c r="H18" s="59">
        <v>4</v>
      </c>
      <c r="I18" s="59">
        <v>6</v>
      </c>
      <c r="J18" s="59"/>
      <c r="K18" s="61">
        <v>8</v>
      </c>
      <c r="L18" s="62">
        <f t="shared" si="6"/>
        <v>4</v>
      </c>
      <c r="M18" s="58"/>
      <c r="N18" s="59"/>
      <c r="O18" s="59"/>
      <c r="P18" s="496">
        <f t="shared" si="7"/>
        <v>0</v>
      </c>
    </row>
    <row r="19" spans="1:16" x14ac:dyDescent="0.2">
      <c r="A19" s="56" t="s">
        <v>855</v>
      </c>
      <c r="B19" s="57" t="s">
        <v>173</v>
      </c>
      <c r="C19" s="58"/>
      <c r="D19" s="59">
        <v>1</v>
      </c>
      <c r="E19" s="501">
        <f t="shared" si="4"/>
        <v>1</v>
      </c>
      <c r="F19" s="89">
        <f t="shared" si="5"/>
        <v>1</v>
      </c>
      <c r="G19" s="59"/>
      <c r="H19" s="59"/>
      <c r="I19" s="59">
        <v>1</v>
      </c>
      <c r="J19" s="59"/>
      <c r="K19" s="61"/>
      <c r="L19" s="62">
        <f t="shared" si="6"/>
        <v>0</v>
      </c>
      <c r="M19" s="58"/>
      <c r="N19" s="59"/>
      <c r="O19" s="59"/>
      <c r="P19" s="496">
        <f t="shared" si="7"/>
        <v>0</v>
      </c>
    </row>
    <row r="20" spans="1:16" x14ac:dyDescent="0.2">
      <c r="A20" s="56" t="s">
        <v>856</v>
      </c>
      <c r="B20" s="57" t="s">
        <v>174</v>
      </c>
      <c r="C20" s="58"/>
      <c r="D20" s="59"/>
      <c r="E20" s="501">
        <f t="shared" si="0"/>
        <v>0</v>
      </c>
      <c r="F20" s="89">
        <f t="shared" si="1"/>
        <v>0</v>
      </c>
      <c r="G20" s="59"/>
      <c r="H20" s="59"/>
      <c r="I20" s="59"/>
      <c r="J20" s="59"/>
      <c r="K20" s="61"/>
      <c r="L20" s="62">
        <f>E20-F20</f>
        <v>0</v>
      </c>
      <c r="M20" s="58"/>
      <c r="N20" s="59">
        <v>1</v>
      </c>
      <c r="O20" s="59">
        <v>1</v>
      </c>
      <c r="P20" s="496">
        <f t="shared" si="3"/>
        <v>0</v>
      </c>
    </row>
    <row r="21" spans="1:16" x14ac:dyDescent="0.2">
      <c r="A21" s="56" t="s">
        <v>857</v>
      </c>
      <c r="B21" s="57" t="s">
        <v>175</v>
      </c>
      <c r="C21" s="58"/>
      <c r="D21" s="59">
        <v>2</v>
      </c>
      <c r="E21" s="501">
        <f t="shared" si="0"/>
        <v>2</v>
      </c>
      <c r="F21" s="89">
        <f>G21+H21+I21+J21+K21</f>
        <v>2</v>
      </c>
      <c r="G21" s="59"/>
      <c r="H21" s="59"/>
      <c r="I21" s="59">
        <v>1</v>
      </c>
      <c r="J21" s="59"/>
      <c r="K21" s="61">
        <v>1</v>
      </c>
      <c r="L21" s="62">
        <f t="shared" si="2"/>
        <v>0</v>
      </c>
      <c r="M21" s="58"/>
      <c r="N21" s="59">
        <v>3</v>
      </c>
      <c r="O21" s="59">
        <v>3</v>
      </c>
      <c r="P21" s="496">
        <f t="shared" si="3"/>
        <v>0</v>
      </c>
    </row>
    <row r="22" spans="1:16" x14ac:dyDescent="0.2">
      <c r="A22" s="56"/>
      <c r="B22" s="57" t="s">
        <v>176</v>
      </c>
      <c r="C22" s="58"/>
      <c r="D22" s="59"/>
      <c r="E22" s="501">
        <f t="shared" si="0"/>
        <v>0</v>
      </c>
      <c r="F22" s="89">
        <f t="shared" si="1"/>
        <v>0</v>
      </c>
      <c r="G22" s="59"/>
      <c r="H22" s="59"/>
      <c r="I22" s="59"/>
      <c r="J22" s="59"/>
      <c r="K22" s="61"/>
      <c r="L22" s="62">
        <f t="shared" si="2"/>
        <v>0</v>
      </c>
      <c r="M22" s="58"/>
      <c r="N22" s="59"/>
      <c r="O22" s="59"/>
      <c r="P22" s="496">
        <f>M22+N22-O22</f>
        <v>0</v>
      </c>
    </row>
    <row r="23" spans="1:16" x14ac:dyDescent="0.2">
      <c r="A23" s="56"/>
      <c r="B23" s="383" t="s">
        <v>2</v>
      </c>
      <c r="C23" s="58"/>
      <c r="D23" s="59"/>
      <c r="E23" s="501">
        <f t="shared" si="0"/>
        <v>0</v>
      </c>
      <c r="F23" s="89">
        <f t="shared" si="1"/>
        <v>0</v>
      </c>
      <c r="G23" s="59"/>
      <c r="H23" s="59"/>
      <c r="I23" s="59"/>
      <c r="J23" s="59"/>
      <c r="K23" s="61"/>
      <c r="L23" s="62">
        <f t="shared" si="2"/>
        <v>0</v>
      </c>
      <c r="M23" s="58"/>
      <c r="N23" s="59"/>
      <c r="O23" s="59"/>
      <c r="P23" s="496">
        <f t="shared" si="3"/>
        <v>0</v>
      </c>
    </row>
    <row r="24" spans="1:16" x14ac:dyDescent="0.2">
      <c r="A24" s="56"/>
      <c r="B24" s="383" t="s">
        <v>32</v>
      </c>
      <c r="C24" s="58"/>
      <c r="D24" s="59"/>
      <c r="E24" s="501">
        <f t="shared" si="0"/>
        <v>0</v>
      </c>
      <c r="F24" s="89">
        <f t="shared" si="1"/>
        <v>0</v>
      </c>
      <c r="G24" s="59"/>
      <c r="H24" s="59"/>
      <c r="I24" s="59"/>
      <c r="J24" s="59"/>
      <c r="K24" s="61"/>
      <c r="L24" s="62">
        <f t="shared" si="2"/>
        <v>0</v>
      </c>
      <c r="M24" s="58"/>
      <c r="N24" s="59"/>
      <c r="O24" s="59"/>
      <c r="P24" s="496">
        <f t="shared" si="3"/>
        <v>0</v>
      </c>
    </row>
    <row r="25" spans="1:16" x14ac:dyDescent="0.2">
      <c r="A25" s="56"/>
      <c r="B25" s="383" t="s">
        <v>33</v>
      </c>
      <c r="C25" s="58"/>
      <c r="D25" s="59"/>
      <c r="E25" s="501">
        <f t="shared" si="0"/>
        <v>0</v>
      </c>
      <c r="F25" s="89">
        <f t="shared" si="1"/>
        <v>0</v>
      </c>
      <c r="G25" s="59"/>
      <c r="H25" s="59"/>
      <c r="I25" s="59"/>
      <c r="J25" s="59"/>
      <c r="K25" s="61"/>
      <c r="L25" s="62">
        <f t="shared" si="2"/>
        <v>0</v>
      </c>
      <c r="M25" s="58"/>
      <c r="N25" s="59"/>
      <c r="O25" s="59"/>
      <c r="P25" s="496">
        <f t="shared" si="3"/>
        <v>0</v>
      </c>
    </row>
    <row r="26" spans="1:16" x14ac:dyDescent="0.2">
      <c r="A26" s="56"/>
      <c r="B26" s="383" t="s">
        <v>355</v>
      </c>
      <c r="C26" s="58"/>
      <c r="D26" s="59"/>
      <c r="E26" s="501">
        <f t="shared" si="0"/>
        <v>0</v>
      </c>
      <c r="F26" s="89">
        <f t="shared" si="1"/>
        <v>0</v>
      </c>
      <c r="G26" s="59"/>
      <c r="H26" s="59"/>
      <c r="I26" s="59"/>
      <c r="J26" s="59"/>
      <c r="K26" s="61"/>
      <c r="L26" s="62">
        <f t="shared" si="2"/>
        <v>0</v>
      </c>
      <c r="M26" s="58"/>
      <c r="N26" s="59"/>
      <c r="O26" s="59"/>
      <c r="P26" s="496">
        <f t="shared" si="3"/>
        <v>0</v>
      </c>
    </row>
    <row r="27" spans="1:16" ht="13.5" thickBot="1" x14ac:dyDescent="0.25">
      <c r="A27" s="63" t="s">
        <v>177</v>
      </c>
      <c r="B27" s="64" t="s">
        <v>178</v>
      </c>
      <c r="C27" s="65">
        <f>SUM(C14:C26)</f>
        <v>23</v>
      </c>
      <c r="D27" s="499">
        <f t="shared" ref="D27:P27" si="8">SUM(D14:D26)</f>
        <v>199</v>
      </c>
      <c r="E27" s="502">
        <f t="shared" si="8"/>
        <v>222</v>
      </c>
      <c r="F27" s="65">
        <f t="shared" si="8"/>
        <v>194</v>
      </c>
      <c r="G27" s="499">
        <f t="shared" si="8"/>
        <v>103</v>
      </c>
      <c r="H27" s="499">
        <f t="shared" si="8"/>
        <v>26</v>
      </c>
      <c r="I27" s="499">
        <f t="shared" si="8"/>
        <v>27</v>
      </c>
      <c r="J27" s="499">
        <f t="shared" si="8"/>
        <v>3</v>
      </c>
      <c r="K27" s="500">
        <f t="shared" si="8"/>
        <v>35</v>
      </c>
      <c r="L27" s="503">
        <f t="shared" si="8"/>
        <v>28</v>
      </c>
      <c r="M27" s="65">
        <f t="shared" si="8"/>
        <v>2</v>
      </c>
      <c r="N27" s="499">
        <f t="shared" si="8"/>
        <v>88</v>
      </c>
      <c r="O27" s="499">
        <f t="shared" si="8"/>
        <v>88</v>
      </c>
      <c r="P27" s="500">
        <f t="shared" si="8"/>
        <v>2</v>
      </c>
    </row>
    <row r="28" spans="1:16" x14ac:dyDescent="0.2">
      <c r="A28" s="375"/>
      <c r="B28" s="375"/>
      <c r="C28" s="375"/>
      <c r="D28" s="375" t="s">
        <v>179</v>
      </c>
      <c r="E28" s="375"/>
      <c r="F28" s="375" t="s">
        <v>180</v>
      </c>
      <c r="G28" s="375"/>
      <c r="H28" s="375"/>
      <c r="I28" s="375"/>
      <c r="J28" s="375"/>
      <c r="K28" s="66"/>
      <c r="L28" s="1" t="s">
        <v>181</v>
      </c>
      <c r="M28" s="1"/>
      <c r="N28" s="66"/>
      <c r="O28" s="66"/>
      <c r="P28" s="1"/>
    </row>
    <row r="29" spans="1:16" x14ac:dyDescent="0.2">
      <c r="A29" s="66" t="s">
        <v>182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886" t="s">
        <v>183</v>
      </c>
      <c r="M29" s="886"/>
      <c r="N29" s="67"/>
      <c r="O29" s="67"/>
      <c r="P29" s="67"/>
    </row>
    <row r="30" spans="1:16" ht="26.25" customHeight="1" x14ac:dyDescent="0.2">
      <c r="A30" s="381" t="s">
        <v>0</v>
      </c>
      <c r="B30" s="380" t="s">
        <v>184</v>
      </c>
      <c r="C30" s="380" t="s">
        <v>13</v>
      </c>
      <c r="D30" s="66"/>
      <c r="E30" s="66"/>
      <c r="F30" s="66"/>
      <c r="G30" s="66"/>
      <c r="H30" s="66"/>
      <c r="I30" s="66"/>
      <c r="J30" s="66"/>
      <c r="K30" s="66"/>
      <c r="L30" s="887" t="s">
        <v>185</v>
      </c>
      <c r="M30" s="888"/>
      <c r="N30" s="888"/>
      <c r="O30" s="889"/>
      <c r="P30" s="504" t="s">
        <v>81</v>
      </c>
    </row>
    <row r="31" spans="1:16" ht="12.75" customHeight="1" x14ac:dyDescent="0.2">
      <c r="A31" s="68" t="s">
        <v>186</v>
      </c>
      <c r="B31" s="380">
        <v>3100</v>
      </c>
      <c r="C31" s="69">
        <v>159</v>
      </c>
      <c r="D31" s="66"/>
      <c r="E31" s="66"/>
      <c r="F31" s="66"/>
      <c r="G31" s="66"/>
      <c r="H31" s="66"/>
      <c r="I31" s="66"/>
      <c r="J31" s="66"/>
      <c r="K31" s="66"/>
      <c r="L31" s="890" t="s">
        <v>187</v>
      </c>
      <c r="M31" s="891"/>
      <c r="N31" s="891"/>
      <c r="O31" s="892"/>
      <c r="P31" s="379"/>
    </row>
    <row r="32" spans="1:16" x14ac:dyDescent="0.2">
      <c r="A32" s="68" t="s">
        <v>188</v>
      </c>
      <c r="B32" s="70">
        <v>3200</v>
      </c>
      <c r="C32" s="71">
        <v>38</v>
      </c>
      <c r="D32" s="66"/>
      <c r="E32" s="66"/>
      <c r="F32" s="66"/>
      <c r="G32" s="66"/>
      <c r="H32" s="66"/>
      <c r="I32" s="66"/>
      <c r="J32" s="66"/>
      <c r="K32" s="66"/>
      <c r="L32" s="882" t="s">
        <v>640</v>
      </c>
      <c r="M32" s="883"/>
      <c r="N32" s="883"/>
      <c r="O32" s="884"/>
      <c r="P32" s="380"/>
    </row>
    <row r="33" spans="1:16" ht="12.75" customHeight="1" x14ac:dyDescent="0.2">
      <c r="A33" s="881" t="s">
        <v>189</v>
      </c>
      <c r="B33" s="72">
        <v>3210</v>
      </c>
      <c r="C33" s="73">
        <v>0</v>
      </c>
      <c r="D33" s="66"/>
      <c r="E33" s="66"/>
      <c r="F33" s="66"/>
      <c r="G33" s="66"/>
      <c r="H33" s="66"/>
      <c r="I33" s="66"/>
      <c r="J33" s="66"/>
      <c r="K33" s="66"/>
      <c r="L33" s="882" t="s">
        <v>641</v>
      </c>
      <c r="M33" s="883"/>
      <c r="N33" s="883"/>
      <c r="O33" s="884"/>
      <c r="P33" s="380"/>
    </row>
    <row r="34" spans="1:16" x14ac:dyDescent="0.2">
      <c r="A34" s="881"/>
      <c r="B34" s="74"/>
      <c r="C34" s="386"/>
      <c r="D34" s="66"/>
      <c r="J34" s="66"/>
      <c r="K34" s="66"/>
      <c r="L34" s="882" t="s">
        <v>642</v>
      </c>
      <c r="M34" s="883"/>
      <c r="N34" s="883"/>
      <c r="O34" s="884"/>
      <c r="P34" s="380"/>
    </row>
    <row r="35" spans="1:16" x14ac:dyDescent="0.2">
      <c r="A35" s="881"/>
      <c r="B35" s="74"/>
      <c r="C35" s="386"/>
    </row>
    <row r="36" spans="1:16" s="27" customFormat="1" ht="12.75" customHeight="1" x14ac:dyDescent="0.2">
      <c r="A36" s="388"/>
      <c r="B36" s="389"/>
      <c r="C36" s="75"/>
      <c r="J36" s="497" t="s">
        <v>52</v>
      </c>
      <c r="M36" s="498"/>
      <c r="N36" s="498"/>
      <c r="O36" s="498"/>
      <c r="P36" s="498"/>
    </row>
    <row r="37" spans="1:16" s="27" customFormat="1" ht="12.75" customHeight="1" x14ac:dyDescent="0.2">
      <c r="A37" s="388"/>
      <c r="B37" s="389"/>
      <c r="C37" s="75"/>
      <c r="I37" s="27" t="s">
        <v>644</v>
      </c>
      <c r="J37" s="497"/>
      <c r="M37" s="498"/>
      <c r="N37" s="498"/>
      <c r="O37" s="498"/>
      <c r="P37" s="498"/>
    </row>
    <row r="38" spans="1:16" s="27" customFormat="1" ht="12.75" customHeight="1" x14ac:dyDescent="0.2">
      <c r="A38" s="38" t="s">
        <v>697</v>
      </c>
      <c r="B38" s="38"/>
      <c r="C38" s="38"/>
      <c r="I38" s="27" t="s">
        <v>652</v>
      </c>
      <c r="J38" s="497"/>
      <c r="M38" s="498"/>
      <c r="N38" s="498"/>
      <c r="O38" s="498"/>
      <c r="P38" s="498"/>
    </row>
    <row r="39" spans="1:16" s="27" customFormat="1" ht="12.75" customHeight="1" x14ac:dyDescent="0.2">
      <c r="A39" s="516" t="s">
        <v>0</v>
      </c>
      <c r="B39" s="517"/>
      <c r="C39" s="518" t="s">
        <v>13</v>
      </c>
      <c r="I39" s="27" t="s">
        <v>702</v>
      </c>
      <c r="J39" s="497"/>
      <c r="M39" s="498"/>
      <c r="N39" s="498"/>
      <c r="O39" s="498"/>
      <c r="P39" s="498"/>
    </row>
    <row r="40" spans="1:16" s="27" customFormat="1" ht="48" x14ac:dyDescent="0.2">
      <c r="A40" s="519" t="s">
        <v>696</v>
      </c>
      <c r="B40" s="520"/>
      <c r="C40" s="521">
        <v>156</v>
      </c>
      <c r="J40" s="497"/>
      <c r="M40" s="498"/>
      <c r="N40" s="498"/>
      <c r="O40" s="498"/>
      <c r="P40" s="498"/>
    </row>
    <row r="41" spans="1:16" s="27" customFormat="1" ht="12.75" customHeight="1" x14ac:dyDescent="0.2">
      <c r="A41" s="388"/>
      <c r="B41" s="389"/>
      <c r="C41" s="75"/>
      <c r="J41" s="497"/>
      <c r="M41" s="498"/>
      <c r="N41" s="498"/>
      <c r="O41" s="498"/>
      <c r="P41" s="498"/>
    </row>
    <row r="42" spans="1:16" s="27" customFormat="1" ht="16.5" x14ac:dyDescent="0.25">
      <c r="A42" s="38" t="s">
        <v>858</v>
      </c>
      <c r="B42" s="31" t="s">
        <v>833</v>
      </c>
      <c r="C42" s="32"/>
      <c r="D42" s="32"/>
      <c r="E42" s="33"/>
      <c r="F42" s="33"/>
      <c r="G42" s="33"/>
      <c r="H42" s="33"/>
      <c r="I42" s="34" t="s">
        <v>834</v>
      </c>
      <c r="J42" s="35"/>
      <c r="K42" s="35"/>
      <c r="L42" s="35"/>
      <c r="M42" s="7"/>
      <c r="N42" s="7"/>
      <c r="O42" s="4"/>
    </row>
    <row r="43" spans="1:16" s="27" customFormat="1" ht="16.5" x14ac:dyDescent="0.25">
      <c r="A43" s="36"/>
      <c r="B43" s="31"/>
      <c r="C43" s="32"/>
      <c r="D43" s="32"/>
      <c r="E43" s="33"/>
      <c r="F43" s="33"/>
      <c r="G43" s="33"/>
      <c r="H43" s="33"/>
      <c r="I43" s="37"/>
      <c r="J43" s="37"/>
      <c r="K43" s="37"/>
      <c r="L43" s="37"/>
      <c r="M43" s="7"/>
      <c r="N43" s="7"/>
      <c r="O43" s="4"/>
    </row>
    <row r="44" spans="1:16" s="27" customFormat="1" x14ac:dyDescent="0.2">
      <c r="A44" s="38" t="s">
        <v>825</v>
      </c>
      <c r="B44" s="38" t="s">
        <v>830</v>
      </c>
      <c r="C44" s="4"/>
      <c r="D44" s="4"/>
      <c r="E44" s="4"/>
      <c r="F44" s="4"/>
      <c r="G44" s="4"/>
      <c r="H44" s="4"/>
      <c r="I44" s="38" t="s">
        <v>835</v>
      </c>
      <c r="J44" s="4"/>
      <c r="K44" s="4"/>
      <c r="L44" s="4"/>
      <c r="M44" s="4"/>
      <c r="N44" s="4"/>
      <c r="O44" s="4"/>
    </row>
    <row r="45" spans="1:16" s="27" customFormat="1" x14ac:dyDescent="0.2"/>
    <row r="46" spans="1:16" s="27" customFormat="1" x14ac:dyDescent="0.2"/>
    <row r="47" spans="1:16" s="27" customFormat="1" x14ac:dyDescent="0.2"/>
    <row r="48" spans="1:16" s="27" customFormat="1" x14ac:dyDescent="0.2">
      <c r="M48" s="810"/>
      <c r="N48" s="810"/>
      <c r="O48" s="810"/>
      <c r="P48" s="810"/>
    </row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</sheetData>
  <sheetProtection password="D259" sheet="1" objects="1" scenarios="1" formatColumns="0" formatRows="0"/>
  <mergeCells count="29">
    <mergeCell ref="P5:P12"/>
    <mergeCell ref="G6:G12"/>
    <mergeCell ref="A33:A35"/>
    <mergeCell ref="L33:O33"/>
    <mergeCell ref="L34:O34"/>
    <mergeCell ref="H6:H12"/>
    <mergeCell ref="I6:I12"/>
    <mergeCell ref="J6:J12"/>
    <mergeCell ref="K6:K12"/>
    <mergeCell ref="L29:M29"/>
    <mergeCell ref="L30:O30"/>
    <mergeCell ref="L31:O31"/>
    <mergeCell ref="L32:O32"/>
    <mergeCell ref="M48:P48"/>
    <mergeCell ref="A2:I2"/>
    <mergeCell ref="N2:P2"/>
    <mergeCell ref="A4:A12"/>
    <mergeCell ref="B4:B12"/>
    <mergeCell ref="C4:C12"/>
    <mergeCell ref="D4:D12"/>
    <mergeCell ref="E4:E12"/>
    <mergeCell ref="F4:K4"/>
    <mergeCell ref="L4:L12"/>
    <mergeCell ref="M4:P4"/>
    <mergeCell ref="F5:F12"/>
    <mergeCell ref="G5:K5"/>
    <mergeCell ref="M5:M12"/>
    <mergeCell ref="N5:N12"/>
    <mergeCell ref="O5:O12"/>
  </mergeCells>
  <printOptions horizontalCentered="1"/>
  <pageMargins left="0" right="0" top="0" bottom="0" header="0" footer="0"/>
  <pageSetup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stopIfTrue="1" operator="notEqual" id="{C3B41715-F4C4-45DD-A030-7252591AD4E6}">
            <xm:f>'1.Приложение 1_Общо'!$D$19</xm:f>
            <x14:dxf>
              <fill>
                <patternFill>
                  <bgColor rgb="FFFF0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ellIs" priority="7" stopIfTrue="1" operator="notEqual" id="{19E7A070-CFBA-4426-8C6E-F83219EEFCD3}">
            <xm:f>'1.Приложение 1_Общо'!$J$19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6" stopIfTrue="1" operator="notEqual" id="{1B2D37F0-B11B-48BA-8E25-B10093CD68DC}">
            <xm:f>'1.Приложение 1_Общо'!$K$19</xm:f>
            <x14:dxf>
              <fill>
                <patternFill>
                  <bgColor rgb="FFFF00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ellIs" priority="5" stopIfTrue="1" operator="notEqual" id="{B354A9A4-72FC-439A-AF1C-71F5C509EBB1}">
            <xm:f>'1.Приложение 1_Общо'!$L$19</xm:f>
            <x14:dxf>
              <fill>
                <patternFill>
                  <bgColor rgb="FFFF0000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cellIs" priority="3" stopIfTrue="1" operator="notEqual" id="{BE7C0173-429A-41D9-9E76-1CF78F89CC1E}">
            <xm:f>'1.Приложение 1_Общо'!$D$22</xm:f>
            <x14:dxf>
              <fill>
                <patternFill>
                  <bgColor rgb="FFFF0000"/>
                </patternFill>
              </fill>
            </x14:dxf>
          </x14:cfRule>
          <xm:sqref>M27</xm:sqref>
        </x14:conditionalFormatting>
        <x14:conditionalFormatting xmlns:xm="http://schemas.microsoft.com/office/excel/2006/main">
          <x14:cfRule type="cellIs" priority="2" stopIfTrue="1" operator="notEqual" id="{DD1905FD-4031-47DE-BBE8-C6065F3E914E}">
            <xm:f>'1.Приложение 1_Общо'!$J$22</xm:f>
            <x14:dxf>
              <fill>
                <patternFill>
                  <bgColor rgb="FFFF00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ellIs" priority="1" stopIfTrue="1" operator="notEqual" id="{2B69F261-AF6B-4ABF-8B8B-1BE81F5FF21F}">
            <xm:f>'1.Приложение 1_Общо'!$L$22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G185"/>
  <sheetViews>
    <sheetView zoomScaleNormal="100" workbookViewId="0">
      <pane xSplit="2" ySplit="13" topLeftCell="C59" activePane="bottomRight" state="frozen"/>
      <selection activeCell="AB2" sqref="AB2:AI5"/>
      <selection pane="topRight" activeCell="AB2" sqref="AB2:AI5"/>
      <selection pane="bottomLeft" activeCell="AB2" sqref="AB2:AI5"/>
      <selection pane="bottomRight" activeCell="O67" sqref="O67"/>
    </sheetView>
  </sheetViews>
  <sheetFormatPr defaultRowHeight="12.75" x14ac:dyDescent="0.2"/>
  <cols>
    <col min="1" max="1" width="49.28515625" style="641" customWidth="1"/>
    <col min="2" max="2" width="5.85546875" style="641" customWidth="1"/>
    <col min="3" max="4" width="6" style="641" customWidth="1"/>
    <col min="5" max="5" width="7.28515625" style="641" customWidth="1"/>
    <col min="6" max="6" width="6" style="641" customWidth="1"/>
    <col min="7" max="7" width="6.85546875" style="641" customWidth="1"/>
    <col min="8" max="8" width="6.7109375" style="641" customWidth="1"/>
    <col min="9" max="9" width="5.140625" style="641" customWidth="1"/>
    <col min="10" max="10" width="5.7109375" style="641" customWidth="1"/>
    <col min="11" max="12" width="5.5703125" style="641" customWidth="1"/>
    <col min="13" max="13" width="6.7109375" style="641" customWidth="1"/>
    <col min="14" max="14" width="5.5703125" style="641" customWidth="1"/>
    <col min="15" max="18" width="5.7109375" style="641" customWidth="1"/>
    <col min="19" max="19" width="5.140625" style="641" customWidth="1"/>
    <col min="20" max="22" width="5.7109375" style="641" customWidth="1"/>
    <col min="23" max="23" width="4.85546875" style="641" customWidth="1"/>
    <col min="24" max="24" width="5.140625" style="641" customWidth="1"/>
    <col min="25" max="27" width="5.7109375" style="641" customWidth="1"/>
    <col min="28" max="28" width="4.85546875" style="641" customWidth="1"/>
    <col min="29" max="29" width="5.140625" style="641" customWidth="1"/>
    <col min="30" max="30" width="4.85546875" style="641" customWidth="1"/>
    <col min="31" max="31" width="6" style="641" customWidth="1"/>
    <col min="32" max="32" width="7.85546875" style="641" customWidth="1"/>
    <col min="33" max="16384" width="9.140625" style="641"/>
  </cols>
  <sheetData>
    <row r="1" spans="1:32" s="182" customFormat="1" ht="15.75" x14ac:dyDescent="0.25">
      <c r="A1" s="35" t="s">
        <v>190</v>
      </c>
      <c r="B1" s="35"/>
      <c r="C1" s="35"/>
      <c r="D1" s="35"/>
      <c r="E1" s="35"/>
      <c r="F1" s="35"/>
      <c r="G1" s="35"/>
      <c r="H1" s="35"/>
      <c r="I1" s="35"/>
      <c r="J1" s="35"/>
      <c r="K1" s="8" t="s">
        <v>799</v>
      </c>
      <c r="L1" s="35" t="s">
        <v>149</v>
      </c>
      <c r="M1" s="77">
        <v>12</v>
      </c>
      <c r="N1" s="812" t="s">
        <v>801</v>
      </c>
      <c r="O1" s="812"/>
      <c r="P1" s="812"/>
      <c r="Q1" s="812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2" s="182" customFormat="1" ht="16.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2" ht="18.75" customHeight="1" thickBot="1" x14ac:dyDescent="0.25">
      <c r="A3" s="893" t="s">
        <v>442</v>
      </c>
      <c r="B3" s="896" t="s">
        <v>19</v>
      </c>
      <c r="C3" s="899" t="s">
        <v>191</v>
      </c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1"/>
      <c r="S3" s="902" t="s">
        <v>192</v>
      </c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4"/>
    </row>
    <row r="4" spans="1:32" ht="16.5" customHeight="1" x14ac:dyDescent="0.2">
      <c r="A4" s="894"/>
      <c r="B4" s="897"/>
      <c r="C4" s="905" t="s">
        <v>193</v>
      </c>
      <c r="D4" s="908" t="s">
        <v>152</v>
      </c>
      <c r="E4" s="908" t="s">
        <v>345</v>
      </c>
      <c r="F4" s="908" t="s">
        <v>314</v>
      </c>
      <c r="G4" s="911" t="s">
        <v>352</v>
      </c>
      <c r="H4" s="911" t="s">
        <v>351</v>
      </c>
      <c r="I4" s="550" t="s">
        <v>16</v>
      </c>
      <c r="J4" s="914" t="s">
        <v>62</v>
      </c>
      <c r="K4" s="914"/>
      <c r="L4" s="914"/>
      <c r="M4" s="914"/>
      <c r="N4" s="914"/>
      <c r="O4" s="911" t="s">
        <v>194</v>
      </c>
      <c r="P4" s="915" t="s">
        <v>195</v>
      </c>
      <c r="Q4" s="918" t="s">
        <v>196</v>
      </c>
      <c r="R4" s="457" t="s">
        <v>16</v>
      </c>
      <c r="S4" s="925" t="s">
        <v>197</v>
      </c>
      <c r="T4" s="927" t="s">
        <v>16</v>
      </c>
      <c r="U4" s="928"/>
      <c r="V4" s="929"/>
      <c r="W4" s="930" t="s">
        <v>797</v>
      </c>
      <c r="X4" s="931"/>
      <c r="Y4" s="931"/>
      <c r="Z4" s="931"/>
      <c r="AA4" s="931"/>
      <c r="AB4" s="931"/>
      <c r="AC4" s="931"/>
      <c r="AD4" s="931"/>
      <c r="AE4" s="932"/>
      <c r="AF4" s="933" t="s">
        <v>198</v>
      </c>
    </row>
    <row r="5" spans="1:32" ht="26.25" customHeight="1" x14ac:dyDescent="0.2">
      <c r="A5" s="894"/>
      <c r="B5" s="897"/>
      <c r="C5" s="906"/>
      <c r="D5" s="909"/>
      <c r="E5" s="909"/>
      <c r="F5" s="909"/>
      <c r="G5" s="912"/>
      <c r="H5" s="912"/>
      <c r="I5" s="919" t="s">
        <v>199</v>
      </c>
      <c r="J5" s="912" t="s">
        <v>350</v>
      </c>
      <c r="K5" s="921" t="s">
        <v>200</v>
      </c>
      <c r="L5" s="921"/>
      <c r="M5" s="921"/>
      <c r="N5" s="921"/>
      <c r="O5" s="912"/>
      <c r="P5" s="916"/>
      <c r="Q5" s="919"/>
      <c r="R5" s="922" t="s">
        <v>201</v>
      </c>
      <c r="S5" s="925"/>
      <c r="T5" s="906" t="s">
        <v>202</v>
      </c>
      <c r="U5" s="919" t="s">
        <v>788</v>
      </c>
      <c r="V5" s="922" t="s">
        <v>789</v>
      </c>
      <c r="W5" s="946" t="s">
        <v>75</v>
      </c>
      <c r="X5" s="549" t="s">
        <v>16</v>
      </c>
      <c r="Y5" s="921" t="s">
        <v>203</v>
      </c>
      <c r="Z5" s="921"/>
      <c r="AA5" s="909" t="s">
        <v>204</v>
      </c>
      <c r="AB5" s="909" t="s">
        <v>205</v>
      </c>
      <c r="AC5" s="909" t="s">
        <v>206</v>
      </c>
      <c r="AD5" s="909" t="s">
        <v>207</v>
      </c>
      <c r="AE5" s="941" t="s">
        <v>208</v>
      </c>
      <c r="AF5" s="933"/>
    </row>
    <row r="6" spans="1:32" x14ac:dyDescent="0.2">
      <c r="A6" s="894"/>
      <c r="B6" s="897"/>
      <c r="C6" s="906"/>
      <c r="D6" s="909"/>
      <c r="E6" s="909"/>
      <c r="F6" s="909"/>
      <c r="G6" s="912"/>
      <c r="H6" s="912"/>
      <c r="I6" s="919"/>
      <c r="J6" s="912"/>
      <c r="K6" s="909" t="s">
        <v>209</v>
      </c>
      <c r="L6" s="909" t="s">
        <v>210</v>
      </c>
      <c r="M6" s="549" t="s">
        <v>211</v>
      </c>
      <c r="N6" s="909" t="s">
        <v>212</v>
      </c>
      <c r="O6" s="912"/>
      <c r="P6" s="916"/>
      <c r="Q6" s="919"/>
      <c r="R6" s="922"/>
      <c r="S6" s="925"/>
      <c r="T6" s="906"/>
      <c r="U6" s="919"/>
      <c r="V6" s="922"/>
      <c r="W6" s="946"/>
      <c r="X6" s="909" t="s">
        <v>213</v>
      </c>
      <c r="Y6" s="943" t="s">
        <v>63</v>
      </c>
      <c r="Z6" s="79" t="s">
        <v>16</v>
      </c>
      <c r="AA6" s="909"/>
      <c r="AB6" s="909"/>
      <c r="AC6" s="909"/>
      <c r="AD6" s="909"/>
      <c r="AE6" s="941"/>
      <c r="AF6" s="933"/>
    </row>
    <row r="7" spans="1:32" ht="13.5" customHeight="1" x14ac:dyDescent="0.2">
      <c r="A7" s="894"/>
      <c r="B7" s="897"/>
      <c r="C7" s="906"/>
      <c r="D7" s="909"/>
      <c r="E7" s="909"/>
      <c r="F7" s="909"/>
      <c r="G7" s="912"/>
      <c r="H7" s="912"/>
      <c r="I7" s="919"/>
      <c r="J7" s="912"/>
      <c r="K7" s="909"/>
      <c r="L7" s="909"/>
      <c r="M7" s="909" t="s">
        <v>214</v>
      </c>
      <c r="N7" s="909"/>
      <c r="O7" s="912"/>
      <c r="P7" s="916"/>
      <c r="Q7" s="919"/>
      <c r="R7" s="922"/>
      <c r="S7" s="925"/>
      <c r="T7" s="906"/>
      <c r="U7" s="919"/>
      <c r="V7" s="922"/>
      <c r="W7" s="946"/>
      <c r="X7" s="909"/>
      <c r="Y7" s="944"/>
      <c r="Z7" s="909" t="s">
        <v>215</v>
      </c>
      <c r="AA7" s="909"/>
      <c r="AB7" s="909"/>
      <c r="AC7" s="909"/>
      <c r="AD7" s="909"/>
      <c r="AE7" s="941"/>
      <c r="AF7" s="933"/>
    </row>
    <row r="8" spans="1:32" ht="15" customHeight="1" x14ac:dyDescent="0.2">
      <c r="A8" s="894"/>
      <c r="B8" s="897"/>
      <c r="C8" s="906"/>
      <c r="D8" s="909"/>
      <c r="E8" s="909"/>
      <c r="F8" s="909"/>
      <c r="G8" s="912"/>
      <c r="H8" s="912"/>
      <c r="I8" s="919"/>
      <c r="J8" s="912"/>
      <c r="K8" s="909"/>
      <c r="L8" s="909"/>
      <c r="M8" s="909"/>
      <c r="N8" s="909"/>
      <c r="O8" s="912"/>
      <c r="P8" s="916"/>
      <c r="Q8" s="919"/>
      <c r="R8" s="922"/>
      <c r="S8" s="925"/>
      <c r="T8" s="906"/>
      <c r="U8" s="919"/>
      <c r="V8" s="922"/>
      <c r="W8" s="946"/>
      <c r="X8" s="909"/>
      <c r="Y8" s="944"/>
      <c r="Z8" s="909"/>
      <c r="AA8" s="909"/>
      <c r="AB8" s="909"/>
      <c r="AC8" s="909"/>
      <c r="AD8" s="909"/>
      <c r="AE8" s="941"/>
      <c r="AF8" s="933"/>
    </row>
    <row r="9" spans="1:32" ht="14.25" customHeight="1" x14ac:dyDescent="0.2">
      <c r="A9" s="894"/>
      <c r="B9" s="897"/>
      <c r="C9" s="906"/>
      <c r="D9" s="909"/>
      <c r="E9" s="909"/>
      <c r="F9" s="909"/>
      <c r="G9" s="912"/>
      <c r="H9" s="912"/>
      <c r="I9" s="919"/>
      <c r="J9" s="912"/>
      <c r="K9" s="909"/>
      <c r="L9" s="909"/>
      <c r="M9" s="909"/>
      <c r="N9" s="909"/>
      <c r="O9" s="912"/>
      <c r="P9" s="916"/>
      <c r="Q9" s="919"/>
      <c r="R9" s="922"/>
      <c r="S9" s="925"/>
      <c r="T9" s="906"/>
      <c r="U9" s="919"/>
      <c r="V9" s="922"/>
      <c r="W9" s="946"/>
      <c r="X9" s="909"/>
      <c r="Y9" s="944"/>
      <c r="Z9" s="909"/>
      <c r="AA9" s="909"/>
      <c r="AB9" s="909"/>
      <c r="AC9" s="909"/>
      <c r="AD9" s="909"/>
      <c r="AE9" s="941"/>
      <c r="AF9" s="933"/>
    </row>
    <row r="10" spans="1:32" ht="15.75" customHeight="1" x14ac:dyDescent="0.2">
      <c r="A10" s="894"/>
      <c r="B10" s="897"/>
      <c r="C10" s="906"/>
      <c r="D10" s="909"/>
      <c r="E10" s="909"/>
      <c r="F10" s="909"/>
      <c r="G10" s="912"/>
      <c r="H10" s="912"/>
      <c r="I10" s="919"/>
      <c r="J10" s="912"/>
      <c r="K10" s="909"/>
      <c r="L10" s="909"/>
      <c r="M10" s="909"/>
      <c r="N10" s="909"/>
      <c r="O10" s="912"/>
      <c r="P10" s="916"/>
      <c r="Q10" s="919"/>
      <c r="R10" s="922"/>
      <c r="S10" s="925"/>
      <c r="T10" s="906"/>
      <c r="U10" s="919"/>
      <c r="V10" s="922"/>
      <c r="W10" s="946"/>
      <c r="X10" s="909"/>
      <c r="Y10" s="944"/>
      <c r="Z10" s="909"/>
      <c r="AA10" s="909"/>
      <c r="AB10" s="909"/>
      <c r="AC10" s="909"/>
      <c r="AD10" s="909"/>
      <c r="AE10" s="941"/>
      <c r="AF10" s="933"/>
    </row>
    <row r="11" spans="1:32" ht="14.25" customHeight="1" x14ac:dyDescent="0.2">
      <c r="A11" s="894"/>
      <c r="B11" s="897"/>
      <c r="C11" s="906"/>
      <c r="D11" s="909"/>
      <c r="E11" s="909"/>
      <c r="F11" s="909"/>
      <c r="G11" s="912"/>
      <c r="H11" s="912"/>
      <c r="I11" s="919"/>
      <c r="J11" s="912"/>
      <c r="K11" s="909"/>
      <c r="L11" s="909"/>
      <c r="M11" s="909"/>
      <c r="N11" s="909"/>
      <c r="O11" s="912"/>
      <c r="P11" s="916"/>
      <c r="Q11" s="919"/>
      <c r="R11" s="922"/>
      <c r="S11" s="925"/>
      <c r="T11" s="906"/>
      <c r="U11" s="919"/>
      <c r="V11" s="922"/>
      <c r="W11" s="946"/>
      <c r="X11" s="909"/>
      <c r="Y11" s="944"/>
      <c r="Z11" s="909"/>
      <c r="AA11" s="909"/>
      <c r="AB11" s="909"/>
      <c r="AC11" s="909"/>
      <c r="AD11" s="909"/>
      <c r="AE11" s="941"/>
      <c r="AF11" s="933"/>
    </row>
    <row r="12" spans="1:32" ht="29.25" customHeight="1" thickBot="1" x14ac:dyDescent="0.25">
      <c r="A12" s="895"/>
      <c r="B12" s="898"/>
      <c r="C12" s="907"/>
      <c r="D12" s="910"/>
      <c r="E12" s="910"/>
      <c r="F12" s="910"/>
      <c r="G12" s="913"/>
      <c r="H12" s="913"/>
      <c r="I12" s="920"/>
      <c r="J12" s="913"/>
      <c r="K12" s="910"/>
      <c r="L12" s="910"/>
      <c r="M12" s="910"/>
      <c r="N12" s="910"/>
      <c r="O12" s="913"/>
      <c r="P12" s="917"/>
      <c r="Q12" s="920"/>
      <c r="R12" s="923"/>
      <c r="S12" s="926"/>
      <c r="T12" s="924"/>
      <c r="U12" s="935"/>
      <c r="V12" s="936"/>
      <c r="W12" s="947"/>
      <c r="X12" s="910"/>
      <c r="Y12" s="945"/>
      <c r="Z12" s="910"/>
      <c r="AA12" s="910"/>
      <c r="AB12" s="910"/>
      <c r="AC12" s="910"/>
      <c r="AD12" s="910"/>
      <c r="AE12" s="942"/>
      <c r="AF12" s="934"/>
    </row>
    <row r="13" spans="1:32" ht="13.5" thickBot="1" x14ac:dyDescent="0.25">
      <c r="A13" s="432" t="s">
        <v>443</v>
      </c>
      <c r="B13" s="433" t="s">
        <v>1</v>
      </c>
      <c r="C13" s="481">
        <v>1</v>
      </c>
      <c r="D13" s="434">
        <v>2</v>
      </c>
      <c r="E13" s="434">
        <v>3</v>
      </c>
      <c r="F13" s="434">
        <v>4</v>
      </c>
      <c r="G13" s="434">
        <v>5</v>
      </c>
      <c r="H13" s="434">
        <v>6</v>
      </c>
      <c r="I13" s="434">
        <v>7</v>
      </c>
      <c r="J13" s="434">
        <v>8</v>
      </c>
      <c r="K13" s="434">
        <v>9</v>
      </c>
      <c r="L13" s="434">
        <v>10</v>
      </c>
      <c r="M13" s="434">
        <v>11</v>
      </c>
      <c r="N13" s="434">
        <v>12</v>
      </c>
      <c r="O13" s="434">
        <v>13</v>
      </c>
      <c r="P13" s="434">
        <v>14</v>
      </c>
      <c r="Q13" s="434">
        <v>15</v>
      </c>
      <c r="R13" s="433">
        <v>16</v>
      </c>
      <c r="S13" s="708">
        <v>17</v>
      </c>
      <c r="T13" s="481">
        <v>18</v>
      </c>
      <c r="U13" s="434">
        <v>19</v>
      </c>
      <c r="V13" s="433">
        <v>20</v>
      </c>
      <c r="W13" s="434">
        <v>21</v>
      </c>
      <c r="X13" s="434">
        <v>22</v>
      </c>
      <c r="Y13" s="434">
        <v>23</v>
      </c>
      <c r="Z13" s="434">
        <v>24</v>
      </c>
      <c r="AA13" s="434">
        <v>25</v>
      </c>
      <c r="AB13" s="434">
        <v>26</v>
      </c>
      <c r="AC13" s="434">
        <v>27</v>
      </c>
      <c r="AD13" s="434">
        <v>28</v>
      </c>
      <c r="AE13" s="433">
        <v>29</v>
      </c>
      <c r="AF13" s="433">
        <v>30</v>
      </c>
    </row>
    <row r="14" spans="1:32" ht="16.5" x14ac:dyDescent="0.2">
      <c r="A14" s="449" t="s">
        <v>359</v>
      </c>
      <c r="B14" s="480" t="s">
        <v>2</v>
      </c>
      <c r="C14" s="642"/>
      <c r="D14" s="643"/>
      <c r="E14" s="643"/>
      <c r="F14" s="643"/>
      <c r="G14" s="644">
        <f>D14+F14</f>
        <v>0</v>
      </c>
      <c r="H14" s="424">
        <f>G14+C14</f>
        <v>0</v>
      </c>
      <c r="I14" s="643"/>
      <c r="J14" s="424">
        <f>K14+L14</f>
        <v>0</v>
      </c>
      <c r="K14" s="643"/>
      <c r="L14" s="643"/>
      <c r="M14" s="643"/>
      <c r="N14" s="643"/>
      <c r="O14" s="465">
        <f>SUM(H14-J14)</f>
        <v>0</v>
      </c>
      <c r="P14" s="645"/>
      <c r="Q14" s="645"/>
      <c r="R14" s="646"/>
      <c r="S14" s="648"/>
      <c r="T14" s="720"/>
      <c r="U14" s="649"/>
      <c r="V14" s="647"/>
      <c r="W14" s="701">
        <f>Y14+AA14+AB14+AC14+AD14+AE14</f>
        <v>0</v>
      </c>
      <c r="X14" s="649"/>
      <c r="Y14" s="649"/>
      <c r="Z14" s="649"/>
      <c r="AA14" s="649"/>
      <c r="AB14" s="649"/>
      <c r="AC14" s="649"/>
      <c r="AD14" s="649"/>
      <c r="AE14" s="647"/>
      <c r="AF14" s="650"/>
    </row>
    <row r="15" spans="1:32" x14ac:dyDescent="0.2">
      <c r="A15" s="435" t="s">
        <v>471</v>
      </c>
      <c r="B15" s="458" t="s">
        <v>360</v>
      </c>
      <c r="C15" s="651"/>
      <c r="D15" s="652"/>
      <c r="E15" s="652"/>
      <c r="F15" s="652"/>
      <c r="G15" s="653">
        <f t="shared" ref="G15:G123" si="0">D15+F15</f>
        <v>0</v>
      </c>
      <c r="H15" s="422">
        <f t="shared" ref="H15:H78" si="1">G15+C15</f>
        <v>0</v>
      </c>
      <c r="I15" s="652"/>
      <c r="J15" s="422">
        <f>K15+L15</f>
        <v>0</v>
      </c>
      <c r="K15" s="652"/>
      <c r="L15" s="652"/>
      <c r="M15" s="652"/>
      <c r="N15" s="652"/>
      <c r="O15" s="464">
        <f t="shared" ref="O15:O122" si="2">SUM(H15-J15)</f>
        <v>0</v>
      </c>
      <c r="P15" s="654"/>
      <c r="Q15" s="654"/>
      <c r="R15" s="655"/>
      <c r="S15" s="656"/>
      <c r="T15" s="685"/>
      <c r="U15" s="654"/>
      <c r="V15" s="655"/>
      <c r="W15" s="702">
        <f>Y15+AA15+AB15+AC15+AD15+AE15</f>
        <v>0</v>
      </c>
      <c r="X15" s="654"/>
      <c r="Y15" s="654"/>
      <c r="Z15" s="654"/>
      <c r="AA15" s="654"/>
      <c r="AB15" s="654"/>
      <c r="AC15" s="654"/>
      <c r="AD15" s="654"/>
      <c r="AE15" s="655"/>
      <c r="AF15" s="657"/>
    </row>
    <row r="16" spans="1:32" ht="16.5" x14ac:dyDescent="0.2">
      <c r="A16" s="450" t="s">
        <v>361</v>
      </c>
      <c r="B16" s="459" t="s">
        <v>3</v>
      </c>
      <c r="C16" s="651">
        <v>4</v>
      </c>
      <c r="D16" s="652">
        <v>5</v>
      </c>
      <c r="E16" s="652"/>
      <c r="F16" s="652"/>
      <c r="G16" s="653">
        <f t="shared" si="0"/>
        <v>5</v>
      </c>
      <c r="H16" s="422">
        <f t="shared" si="1"/>
        <v>9</v>
      </c>
      <c r="I16" s="652"/>
      <c r="J16" s="422">
        <f t="shared" ref="J16:J79" si="3">K16+L16</f>
        <v>5</v>
      </c>
      <c r="K16" s="652">
        <v>4</v>
      </c>
      <c r="L16" s="652">
        <v>1</v>
      </c>
      <c r="M16" s="652"/>
      <c r="N16" s="652">
        <v>2</v>
      </c>
      <c r="O16" s="464">
        <f t="shared" si="2"/>
        <v>4</v>
      </c>
      <c r="P16" s="654">
        <v>5</v>
      </c>
      <c r="Q16" s="654">
        <v>1</v>
      </c>
      <c r="R16" s="655">
        <v>1</v>
      </c>
      <c r="S16" s="656">
        <v>7</v>
      </c>
      <c r="T16" s="685">
        <v>2</v>
      </c>
      <c r="U16" s="654"/>
      <c r="V16" s="655"/>
      <c r="W16" s="702">
        <f t="shared" ref="W16:W79" si="4">Y16+AA16+AB16+AC16+AD16+AE16</f>
        <v>5</v>
      </c>
      <c r="X16" s="654"/>
      <c r="Y16" s="654">
        <v>5</v>
      </c>
      <c r="Z16" s="654">
        <v>5</v>
      </c>
      <c r="AA16" s="654"/>
      <c r="AB16" s="654"/>
      <c r="AC16" s="654"/>
      <c r="AD16" s="654"/>
      <c r="AE16" s="655"/>
      <c r="AF16" s="657"/>
    </row>
    <row r="17" spans="1:33" x14ac:dyDescent="0.2">
      <c r="A17" s="436" t="s">
        <v>465</v>
      </c>
      <c r="B17" s="458" t="s">
        <v>216</v>
      </c>
      <c r="C17" s="651"/>
      <c r="D17" s="652">
        <v>1</v>
      </c>
      <c r="E17" s="652"/>
      <c r="F17" s="652"/>
      <c r="G17" s="653">
        <f t="shared" si="0"/>
        <v>1</v>
      </c>
      <c r="H17" s="422">
        <f t="shared" si="1"/>
        <v>1</v>
      </c>
      <c r="I17" s="652"/>
      <c r="J17" s="422">
        <f t="shared" si="3"/>
        <v>0</v>
      </c>
      <c r="K17" s="652"/>
      <c r="L17" s="652"/>
      <c r="M17" s="652"/>
      <c r="N17" s="652"/>
      <c r="O17" s="464">
        <f t="shared" si="2"/>
        <v>1</v>
      </c>
      <c r="P17" s="654"/>
      <c r="Q17" s="654"/>
      <c r="R17" s="655"/>
      <c r="S17" s="656"/>
      <c r="T17" s="685"/>
      <c r="U17" s="654"/>
      <c r="V17" s="655"/>
      <c r="W17" s="702">
        <f t="shared" si="4"/>
        <v>0</v>
      </c>
      <c r="X17" s="654"/>
      <c r="Y17" s="654"/>
      <c r="Z17" s="654"/>
      <c r="AA17" s="654"/>
      <c r="AB17" s="654"/>
      <c r="AC17" s="654"/>
      <c r="AD17" s="654"/>
      <c r="AE17" s="655"/>
      <c r="AF17" s="657"/>
    </row>
    <row r="18" spans="1:33" x14ac:dyDescent="0.2">
      <c r="A18" s="442" t="s">
        <v>466</v>
      </c>
      <c r="B18" s="460" t="s">
        <v>217</v>
      </c>
      <c r="C18" s="651"/>
      <c r="D18" s="652"/>
      <c r="E18" s="652"/>
      <c r="F18" s="652"/>
      <c r="G18" s="653">
        <f t="shared" si="0"/>
        <v>0</v>
      </c>
      <c r="H18" s="422">
        <f t="shared" si="1"/>
        <v>0</v>
      </c>
      <c r="I18" s="652"/>
      <c r="J18" s="422">
        <f t="shared" si="3"/>
        <v>0</v>
      </c>
      <c r="K18" s="652"/>
      <c r="L18" s="652"/>
      <c r="M18" s="652"/>
      <c r="N18" s="652"/>
      <c r="O18" s="464">
        <f t="shared" si="2"/>
        <v>0</v>
      </c>
      <c r="P18" s="654"/>
      <c r="Q18" s="654"/>
      <c r="R18" s="655"/>
      <c r="S18" s="656"/>
      <c r="T18" s="685"/>
      <c r="U18" s="654"/>
      <c r="V18" s="655"/>
      <c r="W18" s="702">
        <f t="shared" si="4"/>
        <v>0</v>
      </c>
      <c r="X18" s="654"/>
      <c r="Y18" s="654"/>
      <c r="Z18" s="654"/>
      <c r="AA18" s="654"/>
      <c r="AB18" s="654"/>
      <c r="AC18" s="654"/>
      <c r="AD18" s="654"/>
      <c r="AE18" s="655"/>
      <c r="AF18" s="657"/>
    </row>
    <row r="19" spans="1:33" ht="51" x14ac:dyDescent="0.2">
      <c r="A19" s="443" t="s">
        <v>467</v>
      </c>
      <c r="B19" s="461" t="s">
        <v>218</v>
      </c>
      <c r="C19" s="651"/>
      <c r="D19" s="652"/>
      <c r="E19" s="652"/>
      <c r="F19" s="652"/>
      <c r="G19" s="653">
        <f t="shared" si="0"/>
        <v>0</v>
      </c>
      <c r="H19" s="422">
        <f t="shared" si="1"/>
        <v>0</v>
      </c>
      <c r="I19" s="652"/>
      <c r="J19" s="422">
        <f t="shared" si="3"/>
        <v>0</v>
      </c>
      <c r="K19" s="652"/>
      <c r="L19" s="652"/>
      <c r="M19" s="652"/>
      <c r="N19" s="652"/>
      <c r="O19" s="464">
        <f t="shared" si="2"/>
        <v>0</v>
      </c>
      <c r="P19" s="654"/>
      <c r="Q19" s="654"/>
      <c r="R19" s="655"/>
      <c r="S19" s="656"/>
      <c r="T19" s="685"/>
      <c r="U19" s="654"/>
      <c r="V19" s="655"/>
      <c r="W19" s="702">
        <f t="shared" si="4"/>
        <v>0</v>
      </c>
      <c r="X19" s="654"/>
      <c r="Y19" s="654"/>
      <c r="Z19" s="654"/>
      <c r="AA19" s="654"/>
      <c r="AB19" s="654"/>
      <c r="AC19" s="654"/>
      <c r="AD19" s="654"/>
      <c r="AE19" s="655"/>
      <c r="AF19" s="657"/>
    </row>
    <row r="20" spans="1:33" x14ac:dyDescent="0.2">
      <c r="A20" s="443" t="s">
        <v>363</v>
      </c>
      <c r="B20" s="461" t="s">
        <v>362</v>
      </c>
      <c r="C20" s="651"/>
      <c r="D20" s="652"/>
      <c r="E20" s="652"/>
      <c r="F20" s="652"/>
      <c r="G20" s="653">
        <f t="shared" si="0"/>
        <v>0</v>
      </c>
      <c r="H20" s="422">
        <f t="shared" si="1"/>
        <v>0</v>
      </c>
      <c r="I20" s="652"/>
      <c r="J20" s="422">
        <f t="shared" si="3"/>
        <v>0</v>
      </c>
      <c r="K20" s="652"/>
      <c r="L20" s="652"/>
      <c r="M20" s="652"/>
      <c r="N20" s="652"/>
      <c r="O20" s="464">
        <f t="shared" si="2"/>
        <v>0</v>
      </c>
      <c r="P20" s="654"/>
      <c r="Q20" s="654"/>
      <c r="R20" s="655"/>
      <c r="S20" s="656"/>
      <c r="T20" s="685"/>
      <c r="U20" s="654"/>
      <c r="V20" s="655"/>
      <c r="W20" s="702">
        <f t="shared" si="4"/>
        <v>0</v>
      </c>
      <c r="X20" s="654"/>
      <c r="Y20" s="654"/>
      <c r="Z20" s="654"/>
      <c r="AA20" s="654"/>
      <c r="AB20" s="654"/>
      <c r="AC20" s="654"/>
      <c r="AD20" s="654"/>
      <c r="AE20" s="655"/>
      <c r="AF20" s="657"/>
    </row>
    <row r="21" spans="1:33" ht="25.5" x14ac:dyDescent="0.2">
      <c r="A21" s="443" t="s">
        <v>364</v>
      </c>
      <c r="B21" s="461" t="s">
        <v>365</v>
      </c>
      <c r="C21" s="651">
        <v>4</v>
      </c>
      <c r="D21" s="652">
        <v>4</v>
      </c>
      <c r="E21" s="652"/>
      <c r="F21" s="652"/>
      <c r="G21" s="653">
        <f t="shared" si="0"/>
        <v>4</v>
      </c>
      <c r="H21" s="422">
        <f t="shared" si="1"/>
        <v>8</v>
      </c>
      <c r="I21" s="652"/>
      <c r="J21" s="422">
        <f t="shared" si="3"/>
        <v>5</v>
      </c>
      <c r="K21" s="652">
        <v>4</v>
      </c>
      <c r="L21" s="652">
        <v>1</v>
      </c>
      <c r="M21" s="652"/>
      <c r="N21" s="652">
        <v>2</v>
      </c>
      <c r="O21" s="464">
        <f t="shared" si="2"/>
        <v>3</v>
      </c>
      <c r="P21" s="654">
        <v>5</v>
      </c>
      <c r="Q21" s="654">
        <v>1</v>
      </c>
      <c r="R21" s="655">
        <v>1</v>
      </c>
      <c r="S21" s="656">
        <v>7</v>
      </c>
      <c r="T21" s="685">
        <v>2</v>
      </c>
      <c r="U21" s="654"/>
      <c r="V21" s="655"/>
      <c r="W21" s="702">
        <f t="shared" si="4"/>
        <v>5</v>
      </c>
      <c r="X21" s="654"/>
      <c r="Y21" s="654">
        <v>5</v>
      </c>
      <c r="Z21" s="654">
        <v>5</v>
      </c>
      <c r="AA21" s="654"/>
      <c r="AB21" s="654"/>
      <c r="AC21" s="654"/>
      <c r="AD21" s="654"/>
      <c r="AE21" s="655"/>
      <c r="AF21" s="657"/>
    </row>
    <row r="22" spans="1:33" x14ac:dyDescent="0.2">
      <c r="A22" s="443" t="s">
        <v>468</v>
      </c>
      <c r="B22" s="461" t="s">
        <v>366</v>
      </c>
      <c r="C22" s="651"/>
      <c r="D22" s="652"/>
      <c r="E22" s="652"/>
      <c r="F22" s="652"/>
      <c r="G22" s="653">
        <f t="shared" si="0"/>
        <v>0</v>
      </c>
      <c r="H22" s="422">
        <f t="shared" si="1"/>
        <v>0</v>
      </c>
      <c r="I22" s="652"/>
      <c r="J22" s="422">
        <f t="shared" si="3"/>
        <v>0</v>
      </c>
      <c r="K22" s="652"/>
      <c r="L22" s="652"/>
      <c r="M22" s="652"/>
      <c r="N22" s="652"/>
      <c r="O22" s="464">
        <f t="shared" si="2"/>
        <v>0</v>
      </c>
      <c r="P22" s="654"/>
      <c r="Q22" s="654"/>
      <c r="R22" s="655"/>
      <c r="S22" s="656"/>
      <c r="T22" s="685"/>
      <c r="U22" s="654"/>
      <c r="V22" s="655"/>
      <c r="W22" s="702">
        <f t="shared" si="4"/>
        <v>0</v>
      </c>
      <c r="X22" s="654"/>
      <c r="Y22" s="654"/>
      <c r="Z22" s="654"/>
      <c r="AA22" s="654"/>
      <c r="AB22" s="654"/>
      <c r="AC22" s="654"/>
      <c r="AD22" s="654"/>
      <c r="AE22" s="655"/>
      <c r="AF22" s="657"/>
    </row>
    <row r="23" spans="1:33" x14ac:dyDescent="0.2">
      <c r="A23" s="443" t="s">
        <v>469</v>
      </c>
      <c r="B23" s="461" t="s">
        <v>367</v>
      </c>
      <c r="C23" s="651"/>
      <c r="D23" s="652"/>
      <c r="E23" s="652"/>
      <c r="F23" s="652"/>
      <c r="G23" s="653">
        <f t="shared" si="0"/>
        <v>0</v>
      </c>
      <c r="H23" s="422">
        <f t="shared" si="1"/>
        <v>0</v>
      </c>
      <c r="I23" s="652"/>
      <c r="J23" s="422">
        <f t="shared" si="3"/>
        <v>0</v>
      </c>
      <c r="K23" s="652"/>
      <c r="L23" s="652"/>
      <c r="M23" s="652"/>
      <c r="N23" s="652"/>
      <c r="O23" s="464">
        <f t="shared" si="2"/>
        <v>0</v>
      </c>
      <c r="P23" s="654"/>
      <c r="Q23" s="654"/>
      <c r="R23" s="655"/>
      <c r="S23" s="656"/>
      <c r="T23" s="685"/>
      <c r="U23" s="654"/>
      <c r="V23" s="655"/>
      <c r="W23" s="702">
        <f t="shared" si="4"/>
        <v>0</v>
      </c>
      <c r="X23" s="654"/>
      <c r="Y23" s="654"/>
      <c r="Z23" s="654"/>
      <c r="AA23" s="654"/>
      <c r="AB23" s="654"/>
      <c r="AC23" s="654"/>
      <c r="AD23" s="654"/>
      <c r="AE23" s="655"/>
      <c r="AF23" s="657"/>
    </row>
    <row r="24" spans="1:33" x14ac:dyDescent="0.2">
      <c r="A24" s="443" t="s">
        <v>470</v>
      </c>
      <c r="B24" s="462" t="s">
        <v>368</v>
      </c>
      <c r="C24" s="651"/>
      <c r="D24" s="652"/>
      <c r="E24" s="652"/>
      <c r="F24" s="652"/>
      <c r="G24" s="653">
        <f t="shared" si="0"/>
        <v>0</v>
      </c>
      <c r="H24" s="422">
        <f t="shared" si="1"/>
        <v>0</v>
      </c>
      <c r="I24" s="652"/>
      <c r="J24" s="422">
        <f t="shared" si="3"/>
        <v>0</v>
      </c>
      <c r="K24" s="652"/>
      <c r="L24" s="652"/>
      <c r="M24" s="652"/>
      <c r="N24" s="652"/>
      <c r="O24" s="464">
        <f t="shared" si="2"/>
        <v>0</v>
      </c>
      <c r="P24" s="654"/>
      <c r="Q24" s="654"/>
      <c r="R24" s="655"/>
      <c r="S24" s="656"/>
      <c r="T24" s="685"/>
      <c r="U24" s="654"/>
      <c r="V24" s="655"/>
      <c r="W24" s="702">
        <f t="shared" si="4"/>
        <v>0</v>
      </c>
      <c r="X24" s="654"/>
      <c r="Y24" s="654"/>
      <c r="Z24" s="654"/>
      <c r="AA24" s="654"/>
      <c r="AB24" s="654"/>
      <c r="AC24" s="654"/>
      <c r="AD24" s="654"/>
      <c r="AE24" s="655"/>
      <c r="AF24" s="657"/>
    </row>
    <row r="25" spans="1:33" ht="33" x14ac:dyDescent="0.2">
      <c r="A25" s="451" t="s">
        <v>369</v>
      </c>
      <c r="B25" s="463" t="s">
        <v>34</v>
      </c>
      <c r="C25" s="651"/>
      <c r="D25" s="652"/>
      <c r="E25" s="652"/>
      <c r="F25" s="652"/>
      <c r="G25" s="653">
        <f t="shared" si="0"/>
        <v>0</v>
      </c>
      <c r="H25" s="422">
        <f t="shared" si="1"/>
        <v>0</v>
      </c>
      <c r="I25" s="652"/>
      <c r="J25" s="422">
        <f t="shared" si="3"/>
        <v>0</v>
      </c>
      <c r="K25" s="652"/>
      <c r="L25" s="652"/>
      <c r="M25" s="652"/>
      <c r="N25" s="652"/>
      <c r="O25" s="464">
        <f t="shared" si="2"/>
        <v>0</v>
      </c>
      <c r="P25" s="654"/>
      <c r="Q25" s="654"/>
      <c r="R25" s="655"/>
      <c r="S25" s="656"/>
      <c r="T25" s="685"/>
      <c r="U25" s="654"/>
      <c r="V25" s="655"/>
      <c r="W25" s="702">
        <f t="shared" si="4"/>
        <v>0</v>
      </c>
      <c r="X25" s="654"/>
      <c r="Y25" s="654"/>
      <c r="Z25" s="654"/>
      <c r="AA25" s="654"/>
      <c r="AB25" s="654"/>
      <c r="AC25" s="654"/>
      <c r="AD25" s="654"/>
      <c r="AE25" s="655"/>
      <c r="AF25" s="657"/>
    </row>
    <row r="26" spans="1:33" ht="25.5" x14ac:dyDescent="0.2">
      <c r="A26" s="488" t="s">
        <v>486</v>
      </c>
      <c r="B26" s="461" t="s">
        <v>448</v>
      </c>
      <c r="C26" s="651"/>
      <c r="D26" s="652"/>
      <c r="E26" s="652"/>
      <c r="F26" s="652"/>
      <c r="G26" s="653">
        <f t="shared" si="0"/>
        <v>0</v>
      </c>
      <c r="H26" s="422">
        <f t="shared" si="1"/>
        <v>0</v>
      </c>
      <c r="I26" s="652"/>
      <c r="J26" s="422">
        <f t="shared" si="3"/>
        <v>0</v>
      </c>
      <c r="K26" s="652"/>
      <c r="L26" s="652"/>
      <c r="M26" s="652"/>
      <c r="N26" s="652"/>
      <c r="O26" s="464">
        <f t="shared" si="2"/>
        <v>0</v>
      </c>
      <c r="P26" s="654"/>
      <c r="Q26" s="654"/>
      <c r="R26" s="655"/>
      <c r="S26" s="656"/>
      <c r="T26" s="685"/>
      <c r="U26" s="654"/>
      <c r="V26" s="655"/>
      <c r="W26" s="702">
        <f t="shared" si="4"/>
        <v>0</v>
      </c>
      <c r="X26" s="654"/>
      <c r="Y26" s="654"/>
      <c r="Z26" s="654"/>
      <c r="AA26" s="654"/>
      <c r="AB26" s="654"/>
      <c r="AC26" s="654"/>
      <c r="AD26" s="654"/>
      <c r="AE26" s="655"/>
      <c r="AF26" s="657"/>
    </row>
    <row r="27" spans="1:33" ht="63.75" x14ac:dyDescent="0.2">
      <c r="A27" s="489" t="s">
        <v>472</v>
      </c>
      <c r="B27" s="461" t="s">
        <v>402</v>
      </c>
      <c r="C27" s="651"/>
      <c r="D27" s="652"/>
      <c r="E27" s="652"/>
      <c r="F27" s="652"/>
      <c r="G27" s="653">
        <f t="shared" si="0"/>
        <v>0</v>
      </c>
      <c r="H27" s="422">
        <f t="shared" si="1"/>
        <v>0</v>
      </c>
      <c r="I27" s="652"/>
      <c r="J27" s="422">
        <f t="shared" si="3"/>
        <v>0</v>
      </c>
      <c r="K27" s="652"/>
      <c r="L27" s="652"/>
      <c r="M27" s="652"/>
      <c r="N27" s="652"/>
      <c r="O27" s="464">
        <f t="shared" si="2"/>
        <v>0</v>
      </c>
      <c r="P27" s="654"/>
      <c r="Q27" s="654"/>
      <c r="R27" s="655"/>
      <c r="S27" s="656"/>
      <c r="T27" s="685"/>
      <c r="U27" s="654"/>
      <c r="V27" s="655"/>
      <c r="W27" s="702">
        <f t="shared" si="4"/>
        <v>0</v>
      </c>
      <c r="X27" s="654"/>
      <c r="Y27" s="654"/>
      <c r="Z27" s="654"/>
      <c r="AA27" s="654"/>
      <c r="AB27" s="654"/>
      <c r="AC27" s="654"/>
      <c r="AD27" s="654"/>
      <c r="AE27" s="655"/>
      <c r="AF27" s="657"/>
      <c r="AG27" s="641" t="s">
        <v>178</v>
      </c>
    </row>
    <row r="28" spans="1:33" ht="16.5" x14ac:dyDescent="0.2">
      <c r="A28" s="451" t="s">
        <v>370</v>
      </c>
      <c r="B28" s="463" t="s">
        <v>35</v>
      </c>
      <c r="C28" s="651"/>
      <c r="D28" s="652">
        <v>1</v>
      </c>
      <c r="E28" s="652"/>
      <c r="F28" s="652"/>
      <c r="G28" s="653">
        <f t="shared" si="0"/>
        <v>1</v>
      </c>
      <c r="H28" s="422">
        <f t="shared" si="1"/>
        <v>1</v>
      </c>
      <c r="I28" s="652"/>
      <c r="J28" s="422">
        <f t="shared" si="3"/>
        <v>1</v>
      </c>
      <c r="K28" s="652">
        <v>1</v>
      </c>
      <c r="L28" s="652"/>
      <c r="M28" s="652"/>
      <c r="N28" s="652"/>
      <c r="O28" s="464">
        <f t="shared" si="2"/>
        <v>0</v>
      </c>
      <c r="P28" s="654"/>
      <c r="Q28" s="654">
        <v>1</v>
      </c>
      <c r="R28" s="655"/>
      <c r="S28" s="656">
        <v>1</v>
      </c>
      <c r="T28" s="685"/>
      <c r="U28" s="654"/>
      <c r="V28" s="655"/>
      <c r="W28" s="702">
        <f t="shared" si="4"/>
        <v>1</v>
      </c>
      <c r="X28" s="654"/>
      <c r="Y28" s="654"/>
      <c r="Z28" s="654"/>
      <c r="AA28" s="654">
        <v>1</v>
      </c>
      <c r="AB28" s="654"/>
      <c r="AC28" s="654"/>
      <c r="AD28" s="654"/>
      <c r="AE28" s="655"/>
      <c r="AF28" s="657"/>
    </row>
    <row r="29" spans="1:33" x14ac:dyDescent="0.2">
      <c r="A29" s="437" t="s">
        <v>473</v>
      </c>
      <c r="B29" s="462" t="s">
        <v>403</v>
      </c>
      <c r="C29" s="651"/>
      <c r="D29" s="652"/>
      <c r="E29" s="652"/>
      <c r="F29" s="652"/>
      <c r="G29" s="653">
        <f t="shared" si="0"/>
        <v>0</v>
      </c>
      <c r="H29" s="422">
        <f t="shared" si="1"/>
        <v>0</v>
      </c>
      <c r="I29" s="652"/>
      <c r="J29" s="422">
        <f t="shared" si="3"/>
        <v>0</v>
      </c>
      <c r="K29" s="652"/>
      <c r="L29" s="652"/>
      <c r="M29" s="652"/>
      <c r="N29" s="652"/>
      <c r="O29" s="464">
        <f t="shared" si="2"/>
        <v>0</v>
      </c>
      <c r="P29" s="654"/>
      <c r="Q29" s="654"/>
      <c r="R29" s="655"/>
      <c r="S29" s="656"/>
      <c r="T29" s="685"/>
      <c r="U29" s="654"/>
      <c r="V29" s="655"/>
      <c r="W29" s="702">
        <f t="shared" si="4"/>
        <v>0</v>
      </c>
      <c r="X29" s="654"/>
      <c r="Y29" s="654"/>
      <c r="Z29" s="654"/>
      <c r="AA29" s="654"/>
      <c r="AB29" s="654"/>
      <c r="AC29" s="654"/>
      <c r="AD29" s="654"/>
      <c r="AE29" s="655"/>
      <c r="AF29" s="657"/>
    </row>
    <row r="30" spans="1:33" x14ac:dyDescent="0.2">
      <c r="A30" s="444" t="s">
        <v>474</v>
      </c>
      <c r="B30" s="462" t="s">
        <v>404</v>
      </c>
      <c r="C30" s="651"/>
      <c r="D30" s="652"/>
      <c r="E30" s="652"/>
      <c r="F30" s="652"/>
      <c r="G30" s="653">
        <f t="shared" si="0"/>
        <v>0</v>
      </c>
      <c r="H30" s="422">
        <f t="shared" si="1"/>
        <v>0</v>
      </c>
      <c r="I30" s="652"/>
      <c r="J30" s="422">
        <f t="shared" si="3"/>
        <v>0</v>
      </c>
      <c r="K30" s="652"/>
      <c r="L30" s="652"/>
      <c r="M30" s="652"/>
      <c r="N30" s="652"/>
      <c r="O30" s="464">
        <f t="shared" si="2"/>
        <v>0</v>
      </c>
      <c r="P30" s="654"/>
      <c r="Q30" s="654"/>
      <c r="R30" s="655"/>
      <c r="S30" s="656"/>
      <c r="T30" s="685"/>
      <c r="U30" s="654"/>
      <c r="V30" s="655"/>
      <c r="W30" s="702">
        <f t="shared" si="4"/>
        <v>0</v>
      </c>
      <c r="X30" s="654"/>
      <c r="Y30" s="654"/>
      <c r="Z30" s="654"/>
      <c r="AA30" s="654"/>
      <c r="AB30" s="654"/>
      <c r="AC30" s="654"/>
      <c r="AD30" s="654"/>
      <c r="AE30" s="655"/>
      <c r="AF30" s="657"/>
    </row>
    <row r="31" spans="1:33" x14ac:dyDescent="0.2">
      <c r="A31" s="444" t="s">
        <v>475</v>
      </c>
      <c r="B31" s="462" t="s">
        <v>405</v>
      </c>
      <c r="C31" s="651"/>
      <c r="D31" s="652"/>
      <c r="E31" s="652"/>
      <c r="F31" s="652"/>
      <c r="G31" s="653">
        <f t="shared" si="0"/>
        <v>0</v>
      </c>
      <c r="H31" s="422">
        <f t="shared" si="1"/>
        <v>0</v>
      </c>
      <c r="I31" s="652"/>
      <c r="J31" s="422">
        <f t="shared" si="3"/>
        <v>0</v>
      </c>
      <c r="K31" s="652"/>
      <c r="L31" s="652"/>
      <c r="M31" s="652"/>
      <c r="N31" s="652"/>
      <c r="O31" s="464">
        <f t="shared" si="2"/>
        <v>0</v>
      </c>
      <c r="P31" s="654"/>
      <c r="Q31" s="654"/>
      <c r="R31" s="655"/>
      <c r="S31" s="656"/>
      <c r="T31" s="685"/>
      <c r="U31" s="654"/>
      <c r="V31" s="655"/>
      <c r="W31" s="702">
        <f t="shared" si="4"/>
        <v>0</v>
      </c>
      <c r="X31" s="654"/>
      <c r="Y31" s="654"/>
      <c r="Z31" s="654"/>
      <c r="AA31" s="654"/>
      <c r="AB31" s="654"/>
      <c r="AC31" s="654"/>
      <c r="AD31" s="654"/>
      <c r="AE31" s="655"/>
      <c r="AF31" s="657"/>
    </row>
    <row r="32" spans="1:33" x14ac:dyDescent="0.2">
      <c r="A32" s="444" t="s">
        <v>476</v>
      </c>
      <c r="B32" s="462" t="s">
        <v>36</v>
      </c>
      <c r="C32" s="651"/>
      <c r="D32" s="652"/>
      <c r="E32" s="652"/>
      <c r="F32" s="652"/>
      <c r="G32" s="653">
        <f t="shared" si="0"/>
        <v>0</v>
      </c>
      <c r="H32" s="422">
        <f t="shared" si="1"/>
        <v>0</v>
      </c>
      <c r="I32" s="652"/>
      <c r="J32" s="422">
        <f t="shared" si="3"/>
        <v>0</v>
      </c>
      <c r="K32" s="652"/>
      <c r="L32" s="652"/>
      <c r="M32" s="652"/>
      <c r="N32" s="652"/>
      <c r="O32" s="464">
        <f t="shared" si="2"/>
        <v>0</v>
      </c>
      <c r="P32" s="654"/>
      <c r="Q32" s="654"/>
      <c r="R32" s="655"/>
      <c r="S32" s="656"/>
      <c r="T32" s="685"/>
      <c r="U32" s="654"/>
      <c r="V32" s="655"/>
      <c r="W32" s="702">
        <f t="shared" si="4"/>
        <v>0</v>
      </c>
      <c r="X32" s="654"/>
      <c r="Y32" s="654"/>
      <c r="Z32" s="654"/>
      <c r="AA32" s="654"/>
      <c r="AB32" s="654"/>
      <c r="AC32" s="654"/>
      <c r="AD32" s="654"/>
      <c r="AE32" s="655"/>
      <c r="AF32" s="657"/>
    </row>
    <row r="33" spans="1:32" ht="76.5" x14ac:dyDescent="0.2">
      <c r="A33" s="444" t="s">
        <v>477</v>
      </c>
      <c r="B33" s="462" t="s">
        <v>449</v>
      </c>
      <c r="C33" s="651"/>
      <c r="D33" s="652"/>
      <c r="E33" s="652"/>
      <c r="F33" s="652"/>
      <c r="G33" s="653">
        <f t="shared" si="0"/>
        <v>0</v>
      </c>
      <c r="H33" s="422">
        <f t="shared" si="1"/>
        <v>0</v>
      </c>
      <c r="I33" s="652"/>
      <c r="J33" s="422">
        <f t="shared" si="3"/>
        <v>0</v>
      </c>
      <c r="K33" s="652"/>
      <c r="L33" s="652"/>
      <c r="M33" s="652"/>
      <c r="N33" s="652"/>
      <c r="O33" s="464">
        <f t="shared" si="2"/>
        <v>0</v>
      </c>
      <c r="P33" s="654"/>
      <c r="Q33" s="654"/>
      <c r="R33" s="655"/>
      <c r="S33" s="656"/>
      <c r="T33" s="685"/>
      <c r="U33" s="654"/>
      <c r="V33" s="655"/>
      <c r="W33" s="702">
        <f t="shared" si="4"/>
        <v>0</v>
      </c>
      <c r="X33" s="654"/>
      <c r="Y33" s="654"/>
      <c r="Z33" s="654"/>
      <c r="AA33" s="654"/>
      <c r="AB33" s="654"/>
      <c r="AC33" s="654"/>
      <c r="AD33" s="654"/>
      <c r="AE33" s="655"/>
      <c r="AF33" s="657"/>
    </row>
    <row r="34" spans="1:32" x14ac:dyDescent="0.2">
      <c r="A34" s="444" t="s">
        <v>478</v>
      </c>
      <c r="B34" s="462" t="s">
        <v>450</v>
      </c>
      <c r="C34" s="651"/>
      <c r="D34" s="652"/>
      <c r="E34" s="652"/>
      <c r="F34" s="652"/>
      <c r="G34" s="653">
        <f t="shared" si="0"/>
        <v>0</v>
      </c>
      <c r="H34" s="422">
        <f t="shared" si="1"/>
        <v>0</v>
      </c>
      <c r="I34" s="652"/>
      <c r="J34" s="422">
        <f t="shared" si="3"/>
        <v>0</v>
      </c>
      <c r="K34" s="652"/>
      <c r="L34" s="652"/>
      <c r="M34" s="652"/>
      <c r="N34" s="652"/>
      <c r="O34" s="464">
        <f t="shared" si="2"/>
        <v>0</v>
      </c>
      <c r="P34" s="654"/>
      <c r="Q34" s="654"/>
      <c r="R34" s="655"/>
      <c r="S34" s="656"/>
      <c r="T34" s="685"/>
      <c r="U34" s="654"/>
      <c r="V34" s="655"/>
      <c r="W34" s="702">
        <f t="shared" si="4"/>
        <v>0</v>
      </c>
      <c r="X34" s="654"/>
      <c r="Y34" s="654"/>
      <c r="Z34" s="654"/>
      <c r="AA34" s="654"/>
      <c r="AB34" s="654"/>
      <c r="AC34" s="654"/>
      <c r="AD34" s="654"/>
      <c r="AE34" s="655"/>
      <c r="AF34" s="657"/>
    </row>
    <row r="35" spans="1:32" ht="25.5" x14ac:dyDescent="0.2">
      <c r="A35" s="444" t="s">
        <v>464</v>
      </c>
      <c r="B35" s="462" t="s">
        <v>463</v>
      </c>
      <c r="C35" s="651"/>
      <c r="D35" s="652"/>
      <c r="E35" s="652"/>
      <c r="F35" s="652"/>
      <c r="G35" s="653">
        <f t="shared" si="0"/>
        <v>0</v>
      </c>
      <c r="H35" s="422">
        <f t="shared" si="1"/>
        <v>0</v>
      </c>
      <c r="I35" s="652"/>
      <c r="J35" s="422">
        <f t="shared" si="3"/>
        <v>0</v>
      </c>
      <c r="K35" s="652"/>
      <c r="L35" s="652"/>
      <c r="M35" s="652"/>
      <c r="N35" s="652"/>
      <c r="O35" s="464">
        <f t="shared" si="2"/>
        <v>0</v>
      </c>
      <c r="P35" s="654"/>
      <c r="Q35" s="654"/>
      <c r="R35" s="655"/>
      <c r="S35" s="656"/>
      <c r="T35" s="685"/>
      <c r="U35" s="654"/>
      <c r="V35" s="655"/>
      <c r="W35" s="702">
        <f t="shared" si="4"/>
        <v>0</v>
      </c>
      <c r="X35" s="654"/>
      <c r="Y35" s="654"/>
      <c r="Z35" s="654"/>
      <c r="AA35" s="654"/>
      <c r="AB35" s="654"/>
      <c r="AC35" s="654"/>
      <c r="AD35" s="654"/>
      <c r="AE35" s="655"/>
      <c r="AF35" s="657"/>
    </row>
    <row r="36" spans="1:32" x14ac:dyDescent="0.2">
      <c r="A36" s="444" t="s">
        <v>479</v>
      </c>
      <c r="B36" s="462" t="s">
        <v>406</v>
      </c>
      <c r="C36" s="651"/>
      <c r="D36" s="652"/>
      <c r="E36" s="652"/>
      <c r="F36" s="652"/>
      <c r="G36" s="653">
        <f t="shared" si="0"/>
        <v>0</v>
      </c>
      <c r="H36" s="422">
        <f t="shared" si="1"/>
        <v>0</v>
      </c>
      <c r="I36" s="652"/>
      <c r="J36" s="422">
        <f t="shared" si="3"/>
        <v>0</v>
      </c>
      <c r="K36" s="652"/>
      <c r="L36" s="652"/>
      <c r="M36" s="652"/>
      <c r="N36" s="652"/>
      <c r="O36" s="464">
        <f t="shared" si="2"/>
        <v>0</v>
      </c>
      <c r="P36" s="654"/>
      <c r="Q36" s="654"/>
      <c r="R36" s="655"/>
      <c r="S36" s="656"/>
      <c r="T36" s="685"/>
      <c r="U36" s="654"/>
      <c r="V36" s="655"/>
      <c r="W36" s="702">
        <f t="shared" si="4"/>
        <v>0</v>
      </c>
      <c r="X36" s="654"/>
      <c r="Y36" s="654"/>
      <c r="Z36" s="654"/>
      <c r="AA36" s="654"/>
      <c r="AB36" s="654"/>
      <c r="AC36" s="654"/>
      <c r="AD36" s="654"/>
      <c r="AE36" s="655"/>
      <c r="AF36" s="657"/>
    </row>
    <row r="37" spans="1:32" x14ac:dyDescent="0.2">
      <c r="A37" s="444" t="s">
        <v>480</v>
      </c>
      <c r="B37" s="462" t="s">
        <v>407</v>
      </c>
      <c r="C37" s="651"/>
      <c r="D37" s="652">
        <v>1</v>
      </c>
      <c r="E37" s="652"/>
      <c r="F37" s="652"/>
      <c r="G37" s="653">
        <f t="shared" si="0"/>
        <v>1</v>
      </c>
      <c r="H37" s="422">
        <f t="shared" si="1"/>
        <v>1</v>
      </c>
      <c r="I37" s="652"/>
      <c r="J37" s="422">
        <f t="shared" si="3"/>
        <v>1</v>
      </c>
      <c r="K37" s="652">
        <v>1</v>
      </c>
      <c r="L37" s="652"/>
      <c r="M37" s="652"/>
      <c r="N37" s="652"/>
      <c r="O37" s="464">
        <f t="shared" si="2"/>
        <v>0</v>
      </c>
      <c r="P37" s="654"/>
      <c r="Q37" s="654">
        <v>1</v>
      </c>
      <c r="R37" s="655"/>
      <c r="S37" s="656">
        <v>1</v>
      </c>
      <c r="T37" s="685"/>
      <c r="U37" s="654"/>
      <c r="V37" s="655"/>
      <c r="W37" s="702">
        <f t="shared" si="4"/>
        <v>1</v>
      </c>
      <c r="X37" s="654"/>
      <c r="Y37" s="654"/>
      <c r="Z37" s="654"/>
      <c r="AA37" s="654">
        <v>1</v>
      </c>
      <c r="AB37" s="654"/>
      <c r="AC37" s="654"/>
      <c r="AD37" s="654"/>
      <c r="AE37" s="655"/>
      <c r="AF37" s="657"/>
    </row>
    <row r="38" spans="1:32" ht="25.5" x14ac:dyDescent="0.2">
      <c r="A38" s="444" t="s">
        <v>481</v>
      </c>
      <c r="B38" s="462" t="s">
        <v>451</v>
      </c>
      <c r="C38" s="651"/>
      <c r="D38" s="652"/>
      <c r="E38" s="652"/>
      <c r="F38" s="652"/>
      <c r="G38" s="653">
        <f t="shared" si="0"/>
        <v>0</v>
      </c>
      <c r="H38" s="422">
        <f t="shared" si="1"/>
        <v>0</v>
      </c>
      <c r="I38" s="652"/>
      <c r="J38" s="422">
        <f t="shared" si="3"/>
        <v>0</v>
      </c>
      <c r="K38" s="652"/>
      <c r="L38" s="652"/>
      <c r="M38" s="652"/>
      <c r="N38" s="652"/>
      <c r="O38" s="464">
        <f t="shared" si="2"/>
        <v>0</v>
      </c>
      <c r="P38" s="654"/>
      <c r="Q38" s="654"/>
      <c r="R38" s="655"/>
      <c r="S38" s="656"/>
      <c r="T38" s="685"/>
      <c r="U38" s="654"/>
      <c r="V38" s="655"/>
      <c r="W38" s="702">
        <f t="shared" si="4"/>
        <v>0</v>
      </c>
      <c r="X38" s="654"/>
      <c r="Y38" s="654"/>
      <c r="Z38" s="654"/>
      <c r="AA38" s="654"/>
      <c r="AB38" s="654"/>
      <c r="AC38" s="654"/>
      <c r="AD38" s="654"/>
      <c r="AE38" s="655"/>
      <c r="AF38" s="657"/>
    </row>
    <row r="39" spans="1:32" ht="25.5" x14ac:dyDescent="0.2">
      <c r="A39" s="444" t="s">
        <v>482</v>
      </c>
      <c r="B39" s="462" t="s">
        <v>452</v>
      </c>
      <c r="C39" s="651"/>
      <c r="D39" s="652"/>
      <c r="E39" s="652"/>
      <c r="F39" s="652"/>
      <c r="G39" s="653">
        <f t="shared" si="0"/>
        <v>0</v>
      </c>
      <c r="H39" s="422">
        <f t="shared" si="1"/>
        <v>0</v>
      </c>
      <c r="I39" s="652"/>
      <c r="J39" s="422">
        <f t="shared" si="3"/>
        <v>0</v>
      </c>
      <c r="K39" s="652"/>
      <c r="L39" s="652"/>
      <c r="M39" s="652"/>
      <c r="N39" s="652"/>
      <c r="O39" s="464">
        <f t="shared" si="2"/>
        <v>0</v>
      </c>
      <c r="P39" s="654"/>
      <c r="Q39" s="654"/>
      <c r="R39" s="655"/>
      <c r="S39" s="656"/>
      <c r="T39" s="685"/>
      <c r="U39" s="654"/>
      <c r="V39" s="655"/>
      <c r="W39" s="702">
        <f t="shared" si="4"/>
        <v>0</v>
      </c>
      <c r="X39" s="654"/>
      <c r="Y39" s="654"/>
      <c r="Z39" s="654"/>
      <c r="AA39" s="654"/>
      <c r="AB39" s="654"/>
      <c r="AC39" s="654"/>
      <c r="AD39" s="654"/>
      <c r="AE39" s="655"/>
      <c r="AF39" s="657"/>
    </row>
    <row r="40" spans="1:32" ht="25.5" x14ac:dyDescent="0.2">
      <c r="A40" s="444" t="s">
        <v>483</v>
      </c>
      <c r="B40" s="462" t="s">
        <v>453</v>
      </c>
      <c r="C40" s="651"/>
      <c r="D40" s="652"/>
      <c r="E40" s="652"/>
      <c r="F40" s="652"/>
      <c r="G40" s="653">
        <f t="shared" si="0"/>
        <v>0</v>
      </c>
      <c r="H40" s="422">
        <f t="shared" si="1"/>
        <v>0</v>
      </c>
      <c r="I40" s="652"/>
      <c r="J40" s="422">
        <f t="shared" si="3"/>
        <v>0</v>
      </c>
      <c r="K40" s="652"/>
      <c r="L40" s="652"/>
      <c r="M40" s="652"/>
      <c r="N40" s="652"/>
      <c r="O40" s="464">
        <f t="shared" si="2"/>
        <v>0</v>
      </c>
      <c r="P40" s="654"/>
      <c r="Q40" s="654"/>
      <c r="R40" s="655"/>
      <c r="S40" s="656"/>
      <c r="T40" s="685"/>
      <c r="U40" s="654"/>
      <c r="V40" s="655"/>
      <c r="W40" s="702">
        <f t="shared" si="4"/>
        <v>0</v>
      </c>
      <c r="X40" s="654"/>
      <c r="Y40" s="654"/>
      <c r="Z40" s="654"/>
      <c r="AA40" s="654"/>
      <c r="AB40" s="654"/>
      <c r="AC40" s="654"/>
      <c r="AD40" s="654"/>
      <c r="AE40" s="655"/>
      <c r="AF40" s="657"/>
    </row>
    <row r="41" spans="1:32" ht="25.5" x14ac:dyDescent="0.2">
      <c r="A41" s="444" t="s">
        <v>484</v>
      </c>
      <c r="B41" s="462" t="s">
        <v>454</v>
      </c>
      <c r="C41" s="651"/>
      <c r="D41" s="652"/>
      <c r="E41" s="652"/>
      <c r="F41" s="652"/>
      <c r="G41" s="653">
        <f t="shared" si="0"/>
        <v>0</v>
      </c>
      <c r="H41" s="422">
        <f t="shared" si="1"/>
        <v>0</v>
      </c>
      <c r="I41" s="652"/>
      <c r="J41" s="422">
        <f t="shared" si="3"/>
        <v>0</v>
      </c>
      <c r="K41" s="652"/>
      <c r="L41" s="652"/>
      <c r="M41" s="652"/>
      <c r="N41" s="652"/>
      <c r="O41" s="464">
        <f t="shared" si="2"/>
        <v>0</v>
      </c>
      <c r="P41" s="654"/>
      <c r="Q41" s="654"/>
      <c r="R41" s="655"/>
      <c r="S41" s="656"/>
      <c r="T41" s="685"/>
      <c r="U41" s="654"/>
      <c r="V41" s="655"/>
      <c r="W41" s="702">
        <f t="shared" si="4"/>
        <v>0</v>
      </c>
      <c r="X41" s="654"/>
      <c r="Y41" s="654"/>
      <c r="Z41" s="654"/>
      <c r="AA41" s="654"/>
      <c r="AB41" s="654"/>
      <c r="AC41" s="654"/>
      <c r="AD41" s="654"/>
      <c r="AE41" s="655"/>
      <c r="AF41" s="657"/>
    </row>
    <row r="42" spans="1:32" ht="33" x14ac:dyDescent="0.2">
      <c r="A42" s="490" t="s">
        <v>455</v>
      </c>
      <c r="B42" s="463" t="s">
        <v>4</v>
      </c>
      <c r="C42" s="651"/>
      <c r="D42" s="652"/>
      <c r="E42" s="652"/>
      <c r="F42" s="652"/>
      <c r="G42" s="653">
        <f t="shared" si="0"/>
        <v>0</v>
      </c>
      <c r="H42" s="422">
        <f t="shared" si="1"/>
        <v>0</v>
      </c>
      <c r="I42" s="652"/>
      <c r="J42" s="422">
        <f t="shared" si="3"/>
        <v>0</v>
      </c>
      <c r="K42" s="652"/>
      <c r="L42" s="652"/>
      <c r="M42" s="652"/>
      <c r="N42" s="652"/>
      <c r="O42" s="464">
        <f t="shared" si="2"/>
        <v>0</v>
      </c>
      <c r="P42" s="654"/>
      <c r="Q42" s="654"/>
      <c r="R42" s="655"/>
      <c r="S42" s="656"/>
      <c r="T42" s="685"/>
      <c r="U42" s="654"/>
      <c r="V42" s="655"/>
      <c r="W42" s="702">
        <f t="shared" si="4"/>
        <v>0</v>
      </c>
      <c r="X42" s="654"/>
      <c r="Y42" s="654"/>
      <c r="Z42" s="654"/>
      <c r="AA42" s="654"/>
      <c r="AB42" s="654"/>
      <c r="AC42" s="654"/>
      <c r="AD42" s="654"/>
      <c r="AE42" s="655"/>
      <c r="AF42" s="657"/>
    </row>
    <row r="43" spans="1:32" ht="38.25" x14ac:dyDescent="0.2">
      <c r="A43" s="491" t="s">
        <v>485</v>
      </c>
      <c r="B43" s="462" t="s">
        <v>456</v>
      </c>
      <c r="C43" s="651"/>
      <c r="D43" s="652"/>
      <c r="E43" s="652"/>
      <c r="F43" s="652"/>
      <c r="G43" s="653">
        <f t="shared" si="0"/>
        <v>0</v>
      </c>
      <c r="H43" s="422">
        <f t="shared" si="1"/>
        <v>0</v>
      </c>
      <c r="I43" s="652"/>
      <c r="J43" s="422">
        <f t="shared" si="3"/>
        <v>0</v>
      </c>
      <c r="K43" s="652"/>
      <c r="L43" s="652"/>
      <c r="M43" s="652"/>
      <c r="N43" s="652"/>
      <c r="O43" s="464">
        <f t="shared" si="2"/>
        <v>0</v>
      </c>
      <c r="P43" s="654"/>
      <c r="Q43" s="654"/>
      <c r="R43" s="655"/>
      <c r="S43" s="656"/>
      <c r="T43" s="685"/>
      <c r="U43" s="654"/>
      <c r="V43" s="655"/>
      <c r="W43" s="702">
        <f t="shared" si="4"/>
        <v>0</v>
      </c>
      <c r="X43" s="654"/>
      <c r="Y43" s="654"/>
      <c r="Z43" s="654"/>
      <c r="AA43" s="654"/>
      <c r="AB43" s="654"/>
      <c r="AC43" s="654"/>
      <c r="AD43" s="654"/>
      <c r="AE43" s="655"/>
      <c r="AF43" s="657"/>
    </row>
    <row r="44" spans="1:32" ht="16.5" x14ac:dyDescent="0.2">
      <c r="A44" s="451" t="s">
        <v>371</v>
      </c>
      <c r="B44" s="463" t="s">
        <v>5</v>
      </c>
      <c r="C44" s="651"/>
      <c r="D44" s="652">
        <v>2</v>
      </c>
      <c r="E44" s="652"/>
      <c r="F44" s="652"/>
      <c r="G44" s="653">
        <f t="shared" si="0"/>
        <v>2</v>
      </c>
      <c r="H44" s="422">
        <f t="shared" si="1"/>
        <v>2</v>
      </c>
      <c r="I44" s="652"/>
      <c r="J44" s="422">
        <f t="shared" si="3"/>
        <v>1</v>
      </c>
      <c r="K44" s="652">
        <v>1</v>
      </c>
      <c r="L44" s="652"/>
      <c r="M44" s="652"/>
      <c r="N44" s="652">
        <v>1</v>
      </c>
      <c r="O44" s="464">
        <f t="shared" si="2"/>
        <v>1</v>
      </c>
      <c r="P44" s="654">
        <v>1</v>
      </c>
      <c r="Q44" s="654"/>
      <c r="R44" s="655"/>
      <c r="S44" s="656">
        <v>1</v>
      </c>
      <c r="T44" s="685"/>
      <c r="U44" s="654"/>
      <c r="V44" s="655"/>
      <c r="W44" s="702">
        <f t="shared" si="4"/>
        <v>1</v>
      </c>
      <c r="X44" s="654"/>
      <c r="Y44" s="654"/>
      <c r="Z44" s="654"/>
      <c r="AA44" s="654">
        <v>1</v>
      </c>
      <c r="AB44" s="654"/>
      <c r="AC44" s="654"/>
      <c r="AD44" s="654"/>
      <c r="AE44" s="655"/>
      <c r="AF44" s="657"/>
    </row>
    <row r="45" spans="1:32" ht="25.5" x14ac:dyDescent="0.2">
      <c r="A45" s="437" t="s">
        <v>487</v>
      </c>
      <c r="B45" s="462" t="s">
        <v>458</v>
      </c>
      <c r="C45" s="651"/>
      <c r="D45" s="652"/>
      <c r="E45" s="652"/>
      <c r="F45" s="652"/>
      <c r="G45" s="653">
        <f t="shared" si="0"/>
        <v>0</v>
      </c>
      <c r="H45" s="422">
        <f t="shared" si="1"/>
        <v>0</v>
      </c>
      <c r="I45" s="652"/>
      <c r="J45" s="422">
        <f t="shared" si="3"/>
        <v>0</v>
      </c>
      <c r="K45" s="652"/>
      <c r="L45" s="652"/>
      <c r="M45" s="652"/>
      <c r="N45" s="652"/>
      <c r="O45" s="464">
        <f t="shared" si="2"/>
        <v>0</v>
      </c>
      <c r="P45" s="654"/>
      <c r="Q45" s="654"/>
      <c r="R45" s="655"/>
      <c r="S45" s="656"/>
      <c r="T45" s="685"/>
      <c r="U45" s="654"/>
      <c r="V45" s="655"/>
      <c r="W45" s="702">
        <f t="shared" si="4"/>
        <v>0</v>
      </c>
      <c r="X45" s="654"/>
      <c r="Y45" s="654"/>
      <c r="Z45" s="654"/>
      <c r="AA45" s="654"/>
      <c r="AB45" s="654"/>
      <c r="AC45" s="654"/>
      <c r="AD45" s="654"/>
      <c r="AE45" s="655"/>
      <c r="AF45" s="657"/>
    </row>
    <row r="46" spans="1:32" ht="25.5" x14ac:dyDescent="0.2">
      <c r="A46" s="444" t="s">
        <v>457</v>
      </c>
      <c r="B46" s="462" t="s">
        <v>408</v>
      </c>
      <c r="C46" s="651"/>
      <c r="D46" s="652"/>
      <c r="E46" s="652"/>
      <c r="F46" s="652"/>
      <c r="G46" s="653">
        <f t="shared" si="0"/>
        <v>0</v>
      </c>
      <c r="H46" s="422">
        <f t="shared" si="1"/>
        <v>0</v>
      </c>
      <c r="I46" s="652"/>
      <c r="J46" s="422">
        <f t="shared" si="3"/>
        <v>0</v>
      </c>
      <c r="K46" s="652"/>
      <c r="L46" s="652"/>
      <c r="M46" s="652"/>
      <c r="N46" s="652"/>
      <c r="O46" s="464">
        <f t="shared" si="2"/>
        <v>0</v>
      </c>
      <c r="P46" s="654"/>
      <c r="Q46" s="654"/>
      <c r="R46" s="655"/>
      <c r="S46" s="656"/>
      <c r="T46" s="685"/>
      <c r="U46" s="654"/>
      <c r="V46" s="655"/>
      <c r="W46" s="702">
        <f t="shared" si="4"/>
        <v>0</v>
      </c>
      <c r="X46" s="654"/>
      <c r="Y46" s="654"/>
      <c r="Z46" s="654"/>
      <c r="AA46" s="654"/>
      <c r="AB46" s="654"/>
      <c r="AC46" s="654"/>
      <c r="AD46" s="654"/>
      <c r="AE46" s="655"/>
      <c r="AF46" s="657"/>
    </row>
    <row r="47" spans="1:32" x14ac:dyDescent="0.2">
      <c r="A47" s="444" t="s">
        <v>488</v>
      </c>
      <c r="B47" s="462" t="s">
        <v>409</v>
      </c>
      <c r="C47" s="651"/>
      <c r="D47" s="652">
        <v>1</v>
      </c>
      <c r="E47" s="652"/>
      <c r="F47" s="652"/>
      <c r="G47" s="653">
        <f t="shared" si="0"/>
        <v>1</v>
      </c>
      <c r="H47" s="422">
        <f t="shared" si="1"/>
        <v>1</v>
      </c>
      <c r="I47" s="652"/>
      <c r="J47" s="422">
        <f t="shared" si="3"/>
        <v>1</v>
      </c>
      <c r="K47" s="652">
        <v>1</v>
      </c>
      <c r="L47" s="652"/>
      <c r="M47" s="652"/>
      <c r="N47" s="652">
        <v>1</v>
      </c>
      <c r="O47" s="464">
        <f t="shared" si="2"/>
        <v>0</v>
      </c>
      <c r="P47" s="654">
        <v>1</v>
      </c>
      <c r="Q47" s="654"/>
      <c r="R47" s="655"/>
      <c r="S47" s="656">
        <v>1</v>
      </c>
      <c r="T47" s="685"/>
      <c r="U47" s="654"/>
      <c r="V47" s="655"/>
      <c r="W47" s="702">
        <f t="shared" si="4"/>
        <v>1</v>
      </c>
      <c r="X47" s="654"/>
      <c r="Y47" s="654"/>
      <c r="Z47" s="654"/>
      <c r="AA47" s="654">
        <v>1</v>
      </c>
      <c r="AB47" s="654"/>
      <c r="AC47" s="654"/>
      <c r="AD47" s="654"/>
      <c r="AE47" s="655"/>
      <c r="AF47" s="657"/>
    </row>
    <row r="48" spans="1:32" x14ac:dyDescent="0.2">
      <c r="A48" s="444" t="s">
        <v>489</v>
      </c>
      <c r="B48" s="462" t="s">
        <v>410</v>
      </c>
      <c r="C48" s="651"/>
      <c r="D48" s="652"/>
      <c r="E48" s="652"/>
      <c r="F48" s="652"/>
      <c r="G48" s="653">
        <f t="shared" si="0"/>
        <v>0</v>
      </c>
      <c r="H48" s="422">
        <f t="shared" si="1"/>
        <v>0</v>
      </c>
      <c r="I48" s="652"/>
      <c r="J48" s="422">
        <f t="shared" si="3"/>
        <v>0</v>
      </c>
      <c r="K48" s="652"/>
      <c r="L48" s="652"/>
      <c r="M48" s="652"/>
      <c r="N48" s="652"/>
      <c r="O48" s="464">
        <f t="shared" si="2"/>
        <v>0</v>
      </c>
      <c r="P48" s="654"/>
      <c r="Q48" s="654"/>
      <c r="R48" s="655"/>
      <c r="S48" s="656"/>
      <c r="T48" s="685"/>
      <c r="U48" s="654"/>
      <c r="V48" s="655"/>
      <c r="W48" s="702">
        <f t="shared" si="4"/>
        <v>0</v>
      </c>
      <c r="X48" s="654"/>
      <c r="Y48" s="654"/>
      <c r="Z48" s="654"/>
      <c r="AA48" s="654"/>
      <c r="AB48" s="654"/>
      <c r="AC48" s="654"/>
      <c r="AD48" s="654"/>
      <c r="AE48" s="655"/>
      <c r="AF48" s="657"/>
    </row>
    <row r="49" spans="1:32" ht="25.5" x14ac:dyDescent="0.2">
      <c r="A49" s="444" t="s">
        <v>657</v>
      </c>
      <c r="B49" s="462" t="s">
        <v>654</v>
      </c>
      <c r="C49" s="651"/>
      <c r="D49" s="652"/>
      <c r="E49" s="652"/>
      <c r="F49" s="652"/>
      <c r="G49" s="653">
        <f t="shared" si="0"/>
        <v>0</v>
      </c>
      <c r="H49" s="422">
        <f t="shared" si="1"/>
        <v>0</v>
      </c>
      <c r="I49" s="652"/>
      <c r="J49" s="422">
        <f t="shared" si="3"/>
        <v>0</v>
      </c>
      <c r="K49" s="652"/>
      <c r="L49" s="652"/>
      <c r="M49" s="652"/>
      <c r="N49" s="652"/>
      <c r="O49" s="464">
        <f t="shared" si="2"/>
        <v>0</v>
      </c>
      <c r="P49" s="654"/>
      <c r="Q49" s="654"/>
      <c r="R49" s="655"/>
      <c r="S49" s="656"/>
      <c r="T49" s="685"/>
      <c r="U49" s="654"/>
      <c r="V49" s="655"/>
      <c r="W49" s="702">
        <f t="shared" si="4"/>
        <v>0</v>
      </c>
      <c r="X49" s="654"/>
      <c r="Y49" s="654"/>
      <c r="Z49" s="654"/>
      <c r="AA49" s="654"/>
      <c r="AB49" s="654"/>
      <c r="AC49" s="654"/>
      <c r="AD49" s="654"/>
      <c r="AE49" s="655"/>
      <c r="AF49" s="657"/>
    </row>
    <row r="50" spans="1:32" ht="51" x14ac:dyDescent="0.2">
      <c r="A50" s="444" t="s">
        <v>658</v>
      </c>
      <c r="B50" s="462" t="s">
        <v>655</v>
      </c>
      <c r="C50" s="651"/>
      <c r="D50" s="652"/>
      <c r="E50" s="652"/>
      <c r="F50" s="652"/>
      <c r="G50" s="653">
        <f t="shared" si="0"/>
        <v>0</v>
      </c>
      <c r="H50" s="422">
        <f t="shared" si="1"/>
        <v>0</v>
      </c>
      <c r="I50" s="652"/>
      <c r="J50" s="422">
        <f t="shared" si="3"/>
        <v>0</v>
      </c>
      <c r="K50" s="652"/>
      <c r="L50" s="652"/>
      <c r="M50" s="652"/>
      <c r="N50" s="652"/>
      <c r="O50" s="464">
        <f t="shared" si="2"/>
        <v>0</v>
      </c>
      <c r="P50" s="654"/>
      <c r="Q50" s="654"/>
      <c r="R50" s="655"/>
      <c r="S50" s="656"/>
      <c r="T50" s="685"/>
      <c r="U50" s="654"/>
      <c r="V50" s="655"/>
      <c r="W50" s="702">
        <f t="shared" si="4"/>
        <v>0</v>
      </c>
      <c r="X50" s="654"/>
      <c r="Y50" s="654"/>
      <c r="Z50" s="654"/>
      <c r="AA50" s="654"/>
      <c r="AB50" s="654"/>
      <c r="AC50" s="654"/>
      <c r="AD50" s="654"/>
      <c r="AE50" s="655"/>
      <c r="AF50" s="657"/>
    </row>
    <row r="51" spans="1:32" ht="25.5" x14ac:dyDescent="0.2">
      <c r="A51" s="444" t="s">
        <v>659</v>
      </c>
      <c r="B51" s="462" t="s">
        <v>656</v>
      </c>
      <c r="C51" s="651"/>
      <c r="D51" s="652"/>
      <c r="E51" s="652"/>
      <c r="F51" s="652"/>
      <c r="G51" s="653">
        <f t="shared" si="0"/>
        <v>0</v>
      </c>
      <c r="H51" s="422">
        <f t="shared" si="1"/>
        <v>0</v>
      </c>
      <c r="I51" s="652"/>
      <c r="J51" s="422">
        <f t="shared" si="3"/>
        <v>0</v>
      </c>
      <c r="K51" s="652"/>
      <c r="L51" s="652"/>
      <c r="M51" s="652"/>
      <c r="N51" s="652"/>
      <c r="O51" s="464">
        <f t="shared" si="2"/>
        <v>0</v>
      </c>
      <c r="P51" s="654"/>
      <c r="Q51" s="654"/>
      <c r="R51" s="655"/>
      <c r="S51" s="656"/>
      <c r="T51" s="685"/>
      <c r="U51" s="654"/>
      <c r="V51" s="655"/>
      <c r="W51" s="702">
        <f t="shared" si="4"/>
        <v>0</v>
      </c>
      <c r="X51" s="654"/>
      <c r="Y51" s="654"/>
      <c r="Z51" s="654"/>
      <c r="AA51" s="654"/>
      <c r="AB51" s="654"/>
      <c r="AC51" s="654"/>
      <c r="AD51" s="654"/>
      <c r="AE51" s="655"/>
      <c r="AF51" s="657"/>
    </row>
    <row r="52" spans="1:32" ht="25.5" x14ac:dyDescent="0.2">
      <c r="A52" s="444" t="s">
        <v>490</v>
      </c>
      <c r="B52" s="462" t="s">
        <v>411</v>
      </c>
      <c r="C52" s="651"/>
      <c r="D52" s="652"/>
      <c r="E52" s="652"/>
      <c r="F52" s="652"/>
      <c r="G52" s="653">
        <f t="shared" si="0"/>
        <v>0</v>
      </c>
      <c r="H52" s="422">
        <f t="shared" si="1"/>
        <v>0</v>
      </c>
      <c r="I52" s="652"/>
      <c r="J52" s="422">
        <f t="shared" si="3"/>
        <v>0</v>
      </c>
      <c r="K52" s="652"/>
      <c r="L52" s="652"/>
      <c r="M52" s="652"/>
      <c r="N52" s="652"/>
      <c r="O52" s="464">
        <f t="shared" si="2"/>
        <v>0</v>
      </c>
      <c r="P52" s="654"/>
      <c r="Q52" s="654"/>
      <c r="R52" s="655"/>
      <c r="S52" s="656"/>
      <c r="T52" s="685"/>
      <c r="U52" s="654"/>
      <c r="V52" s="655"/>
      <c r="W52" s="702">
        <f t="shared" si="4"/>
        <v>0</v>
      </c>
      <c r="X52" s="654"/>
      <c r="Y52" s="654"/>
      <c r="Z52" s="654"/>
      <c r="AA52" s="654"/>
      <c r="AB52" s="654"/>
      <c r="AC52" s="654"/>
      <c r="AD52" s="654"/>
      <c r="AE52" s="655"/>
      <c r="AF52" s="657"/>
    </row>
    <row r="53" spans="1:32" ht="25.5" x14ac:dyDescent="0.2">
      <c r="A53" s="444" t="s">
        <v>662</v>
      </c>
      <c r="B53" s="462" t="s">
        <v>660</v>
      </c>
      <c r="C53" s="651"/>
      <c r="D53" s="652"/>
      <c r="E53" s="652"/>
      <c r="F53" s="652"/>
      <c r="G53" s="653">
        <f t="shared" si="0"/>
        <v>0</v>
      </c>
      <c r="H53" s="422">
        <f t="shared" si="1"/>
        <v>0</v>
      </c>
      <c r="I53" s="652"/>
      <c r="J53" s="422">
        <f t="shared" si="3"/>
        <v>0</v>
      </c>
      <c r="K53" s="652"/>
      <c r="L53" s="652"/>
      <c r="M53" s="652"/>
      <c r="N53" s="652"/>
      <c r="O53" s="464">
        <f t="shared" si="2"/>
        <v>0</v>
      </c>
      <c r="P53" s="654"/>
      <c r="Q53" s="654"/>
      <c r="R53" s="655"/>
      <c r="S53" s="656"/>
      <c r="T53" s="685"/>
      <c r="U53" s="654"/>
      <c r="V53" s="655"/>
      <c r="W53" s="702">
        <f t="shared" si="4"/>
        <v>0</v>
      </c>
      <c r="X53" s="654"/>
      <c r="Y53" s="654"/>
      <c r="Z53" s="654"/>
      <c r="AA53" s="654"/>
      <c r="AB53" s="654"/>
      <c r="AC53" s="654"/>
      <c r="AD53" s="654"/>
      <c r="AE53" s="655"/>
      <c r="AF53" s="657"/>
    </row>
    <row r="54" spans="1:32" ht="38.25" x14ac:dyDescent="0.2">
      <c r="A54" s="444" t="s">
        <v>663</v>
      </c>
      <c r="B54" s="462" t="s">
        <v>661</v>
      </c>
      <c r="C54" s="651"/>
      <c r="D54" s="652"/>
      <c r="E54" s="652"/>
      <c r="F54" s="652"/>
      <c r="G54" s="653">
        <f t="shared" si="0"/>
        <v>0</v>
      </c>
      <c r="H54" s="422">
        <f t="shared" si="1"/>
        <v>0</v>
      </c>
      <c r="I54" s="652"/>
      <c r="J54" s="422">
        <f t="shared" si="3"/>
        <v>0</v>
      </c>
      <c r="K54" s="652"/>
      <c r="L54" s="652"/>
      <c r="M54" s="652"/>
      <c r="N54" s="652"/>
      <c r="O54" s="464">
        <f t="shared" si="2"/>
        <v>0</v>
      </c>
      <c r="P54" s="654"/>
      <c r="Q54" s="654"/>
      <c r="R54" s="655"/>
      <c r="S54" s="656"/>
      <c r="T54" s="685"/>
      <c r="U54" s="654"/>
      <c r="V54" s="655"/>
      <c r="W54" s="702">
        <f t="shared" si="4"/>
        <v>0</v>
      </c>
      <c r="X54" s="654"/>
      <c r="Y54" s="654"/>
      <c r="Z54" s="654"/>
      <c r="AA54" s="654"/>
      <c r="AB54" s="654"/>
      <c r="AC54" s="654"/>
      <c r="AD54" s="654"/>
      <c r="AE54" s="655"/>
      <c r="AF54" s="657"/>
    </row>
    <row r="55" spans="1:32" ht="25.5" x14ac:dyDescent="0.2">
      <c r="A55" s="445" t="s">
        <v>491</v>
      </c>
      <c r="B55" s="462" t="s">
        <v>412</v>
      </c>
      <c r="C55" s="651"/>
      <c r="D55" s="652"/>
      <c r="E55" s="652"/>
      <c r="F55" s="652"/>
      <c r="G55" s="653">
        <f t="shared" si="0"/>
        <v>0</v>
      </c>
      <c r="H55" s="422">
        <f t="shared" si="1"/>
        <v>0</v>
      </c>
      <c r="I55" s="652"/>
      <c r="J55" s="422">
        <f t="shared" si="3"/>
        <v>0</v>
      </c>
      <c r="K55" s="652"/>
      <c r="L55" s="652"/>
      <c r="M55" s="652"/>
      <c r="N55" s="652"/>
      <c r="O55" s="464">
        <f t="shared" si="2"/>
        <v>0</v>
      </c>
      <c r="P55" s="654"/>
      <c r="Q55" s="654"/>
      <c r="R55" s="655"/>
      <c r="S55" s="656"/>
      <c r="T55" s="685"/>
      <c r="U55" s="654"/>
      <c r="V55" s="655"/>
      <c r="W55" s="702">
        <f t="shared" si="4"/>
        <v>0</v>
      </c>
      <c r="X55" s="654"/>
      <c r="Y55" s="654"/>
      <c r="Z55" s="654"/>
      <c r="AA55" s="654"/>
      <c r="AB55" s="654"/>
      <c r="AC55" s="654"/>
      <c r="AD55" s="654"/>
      <c r="AE55" s="655"/>
      <c r="AF55" s="657"/>
    </row>
    <row r="56" spans="1:32" ht="25.5" x14ac:dyDescent="0.2">
      <c r="A56" s="445" t="s">
        <v>492</v>
      </c>
      <c r="B56" s="462" t="s">
        <v>459</v>
      </c>
      <c r="C56" s="651"/>
      <c r="D56" s="652"/>
      <c r="E56" s="652"/>
      <c r="F56" s="652"/>
      <c r="G56" s="653">
        <f t="shared" si="0"/>
        <v>0</v>
      </c>
      <c r="H56" s="422">
        <f t="shared" si="1"/>
        <v>0</v>
      </c>
      <c r="I56" s="652"/>
      <c r="J56" s="422">
        <f t="shared" si="3"/>
        <v>0</v>
      </c>
      <c r="K56" s="652"/>
      <c r="L56" s="652"/>
      <c r="M56" s="652"/>
      <c r="N56" s="652"/>
      <c r="O56" s="464">
        <f t="shared" si="2"/>
        <v>0</v>
      </c>
      <c r="P56" s="654"/>
      <c r="Q56" s="654"/>
      <c r="R56" s="655"/>
      <c r="S56" s="656"/>
      <c r="T56" s="685"/>
      <c r="U56" s="654"/>
      <c r="V56" s="655"/>
      <c r="W56" s="702">
        <f t="shared" si="4"/>
        <v>0</v>
      </c>
      <c r="X56" s="654"/>
      <c r="Y56" s="654"/>
      <c r="Z56" s="654"/>
      <c r="AA56" s="654"/>
      <c r="AB56" s="654"/>
      <c r="AC56" s="654"/>
      <c r="AD56" s="654"/>
      <c r="AE56" s="655"/>
      <c r="AF56" s="657"/>
    </row>
    <row r="57" spans="1:32" ht="25.5" x14ac:dyDescent="0.2">
      <c r="A57" s="515" t="s">
        <v>667</v>
      </c>
      <c r="B57" s="462" t="s">
        <v>664</v>
      </c>
      <c r="C57" s="651"/>
      <c r="D57" s="652"/>
      <c r="E57" s="652"/>
      <c r="F57" s="652"/>
      <c r="G57" s="653">
        <f t="shared" si="0"/>
        <v>0</v>
      </c>
      <c r="H57" s="422">
        <f t="shared" si="1"/>
        <v>0</v>
      </c>
      <c r="I57" s="652"/>
      <c r="J57" s="422">
        <f t="shared" si="3"/>
        <v>0</v>
      </c>
      <c r="K57" s="652"/>
      <c r="L57" s="652"/>
      <c r="M57" s="652"/>
      <c r="N57" s="652"/>
      <c r="O57" s="464">
        <f t="shared" si="2"/>
        <v>0</v>
      </c>
      <c r="P57" s="654"/>
      <c r="Q57" s="654"/>
      <c r="R57" s="655"/>
      <c r="S57" s="656"/>
      <c r="T57" s="685"/>
      <c r="U57" s="654"/>
      <c r="V57" s="655"/>
      <c r="W57" s="702">
        <f t="shared" si="4"/>
        <v>0</v>
      </c>
      <c r="X57" s="654"/>
      <c r="Y57" s="654"/>
      <c r="Z57" s="654"/>
      <c r="AA57" s="654"/>
      <c r="AB57" s="654"/>
      <c r="AC57" s="654"/>
      <c r="AD57" s="654"/>
      <c r="AE57" s="655"/>
      <c r="AF57" s="657"/>
    </row>
    <row r="58" spans="1:32" ht="63.75" x14ac:dyDescent="0.2">
      <c r="A58" s="515" t="s">
        <v>668</v>
      </c>
      <c r="B58" s="462" t="s">
        <v>665</v>
      </c>
      <c r="C58" s="651"/>
      <c r="D58" s="652"/>
      <c r="E58" s="652"/>
      <c r="F58" s="652"/>
      <c r="G58" s="653">
        <f t="shared" si="0"/>
        <v>0</v>
      </c>
      <c r="H58" s="422">
        <f t="shared" si="1"/>
        <v>0</v>
      </c>
      <c r="I58" s="652"/>
      <c r="J58" s="422">
        <f t="shared" si="3"/>
        <v>0</v>
      </c>
      <c r="K58" s="652"/>
      <c r="L58" s="652"/>
      <c r="M58" s="652"/>
      <c r="N58" s="652"/>
      <c r="O58" s="464">
        <f t="shared" si="2"/>
        <v>0</v>
      </c>
      <c r="P58" s="654"/>
      <c r="Q58" s="654"/>
      <c r="R58" s="655"/>
      <c r="S58" s="656"/>
      <c r="T58" s="685"/>
      <c r="U58" s="654"/>
      <c r="V58" s="655"/>
      <c r="W58" s="702">
        <f t="shared" si="4"/>
        <v>0</v>
      </c>
      <c r="X58" s="654"/>
      <c r="Y58" s="654"/>
      <c r="Z58" s="654"/>
      <c r="AA58" s="654"/>
      <c r="AB58" s="654"/>
      <c r="AC58" s="654"/>
      <c r="AD58" s="654"/>
      <c r="AE58" s="655"/>
      <c r="AF58" s="657"/>
    </row>
    <row r="59" spans="1:32" ht="38.25" x14ac:dyDescent="0.2">
      <c r="A59" s="515" t="s">
        <v>669</v>
      </c>
      <c r="B59" s="462" t="s">
        <v>666</v>
      </c>
      <c r="C59" s="651"/>
      <c r="D59" s="652"/>
      <c r="E59" s="652"/>
      <c r="F59" s="652"/>
      <c r="G59" s="653">
        <f t="shared" si="0"/>
        <v>0</v>
      </c>
      <c r="H59" s="422">
        <f t="shared" si="1"/>
        <v>0</v>
      </c>
      <c r="I59" s="652"/>
      <c r="J59" s="422">
        <f t="shared" si="3"/>
        <v>0</v>
      </c>
      <c r="K59" s="652"/>
      <c r="L59" s="652"/>
      <c r="M59" s="652"/>
      <c r="N59" s="652"/>
      <c r="O59" s="464">
        <f t="shared" si="2"/>
        <v>0</v>
      </c>
      <c r="P59" s="654"/>
      <c r="Q59" s="654"/>
      <c r="R59" s="655"/>
      <c r="S59" s="656"/>
      <c r="T59" s="685"/>
      <c r="U59" s="654"/>
      <c r="V59" s="655"/>
      <c r="W59" s="702">
        <f t="shared" si="4"/>
        <v>0</v>
      </c>
      <c r="X59" s="654"/>
      <c r="Y59" s="654"/>
      <c r="Z59" s="654"/>
      <c r="AA59" s="654"/>
      <c r="AB59" s="654"/>
      <c r="AC59" s="654"/>
      <c r="AD59" s="654"/>
      <c r="AE59" s="655"/>
      <c r="AF59" s="657"/>
    </row>
    <row r="60" spans="1:32" ht="25.5" x14ac:dyDescent="0.2">
      <c r="A60" s="445" t="s">
        <v>493</v>
      </c>
      <c r="B60" s="462" t="s">
        <v>413</v>
      </c>
      <c r="C60" s="651"/>
      <c r="D60" s="652">
        <v>1</v>
      </c>
      <c r="E60" s="652"/>
      <c r="F60" s="652"/>
      <c r="G60" s="653">
        <f t="shared" si="0"/>
        <v>1</v>
      </c>
      <c r="H60" s="422">
        <f t="shared" si="1"/>
        <v>1</v>
      </c>
      <c r="I60" s="652"/>
      <c r="J60" s="422">
        <f t="shared" si="3"/>
        <v>0</v>
      </c>
      <c r="K60" s="652"/>
      <c r="L60" s="652"/>
      <c r="M60" s="652"/>
      <c r="N60" s="652"/>
      <c r="O60" s="464">
        <f t="shared" si="2"/>
        <v>1</v>
      </c>
      <c r="P60" s="654"/>
      <c r="Q60" s="654"/>
      <c r="R60" s="655"/>
      <c r="S60" s="656"/>
      <c r="T60" s="685"/>
      <c r="U60" s="654"/>
      <c r="V60" s="655"/>
      <c r="W60" s="702">
        <f t="shared" si="4"/>
        <v>0</v>
      </c>
      <c r="X60" s="654"/>
      <c r="Y60" s="654"/>
      <c r="Z60" s="654"/>
      <c r="AA60" s="654"/>
      <c r="AB60" s="654"/>
      <c r="AC60" s="654"/>
      <c r="AD60" s="654"/>
      <c r="AE60" s="655"/>
      <c r="AF60" s="657"/>
    </row>
    <row r="61" spans="1:32" ht="25.5" x14ac:dyDescent="0.2">
      <c r="A61" s="515" t="s">
        <v>671</v>
      </c>
      <c r="B61" s="462" t="s">
        <v>670</v>
      </c>
      <c r="C61" s="651"/>
      <c r="D61" s="652"/>
      <c r="E61" s="652"/>
      <c r="F61" s="652"/>
      <c r="G61" s="653">
        <f t="shared" si="0"/>
        <v>0</v>
      </c>
      <c r="H61" s="422">
        <f t="shared" si="1"/>
        <v>0</v>
      </c>
      <c r="I61" s="652"/>
      <c r="J61" s="422">
        <f t="shared" si="3"/>
        <v>0</v>
      </c>
      <c r="K61" s="652"/>
      <c r="L61" s="652"/>
      <c r="M61" s="652"/>
      <c r="N61" s="652"/>
      <c r="O61" s="464">
        <f t="shared" si="2"/>
        <v>0</v>
      </c>
      <c r="P61" s="654"/>
      <c r="Q61" s="654"/>
      <c r="R61" s="655"/>
      <c r="S61" s="656"/>
      <c r="T61" s="685"/>
      <c r="U61" s="654"/>
      <c r="V61" s="655"/>
      <c r="W61" s="702">
        <f t="shared" si="4"/>
        <v>0</v>
      </c>
      <c r="X61" s="654"/>
      <c r="Y61" s="654"/>
      <c r="Z61" s="654"/>
      <c r="AA61" s="654"/>
      <c r="AB61" s="654"/>
      <c r="AC61" s="654"/>
      <c r="AD61" s="654"/>
      <c r="AE61" s="655"/>
      <c r="AF61" s="657"/>
    </row>
    <row r="62" spans="1:32" ht="25.5" x14ac:dyDescent="0.2">
      <c r="A62" s="445" t="s">
        <v>494</v>
      </c>
      <c r="B62" s="462" t="s">
        <v>460</v>
      </c>
      <c r="C62" s="651"/>
      <c r="D62" s="652"/>
      <c r="E62" s="652"/>
      <c r="F62" s="652"/>
      <c r="G62" s="653">
        <f t="shared" si="0"/>
        <v>0</v>
      </c>
      <c r="H62" s="422">
        <f t="shared" si="1"/>
        <v>0</v>
      </c>
      <c r="I62" s="652"/>
      <c r="J62" s="422">
        <f t="shared" si="3"/>
        <v>0</v>
      </c>
      <c r="K62" s="652"/>
      <c r="L62" s="652"/>
      <c r="M62" s="652"/>
      <c r="N62" s="652"/>
      <c r="O62" s="464">
        <f t="shared" si="2"/>
        <v>0</v>
      </c>
      <c r="P62" s="654"/>
      <c r="Q62" s="654"/>
      <c r="R62" s="655"/>
      <c r="S62" s="656"/>
      <c r="T62" s="685"/>
      <c r="U62" s="654"/>
      <c r="V62" s="655"/>
      <c r="W62" s="702">
        <f t="shared" si="4"/>
        <v>0</v>
      </c>
      <c r="X62" s="654"/>
      <c r="Y62" s="654"/>
      <c r="Z62" s="654"/>
      <c r="AA62" s="654"/>
      <c r="AB62" s="654"/>
      <c r="AC62" s="654"/>
      <c r="AD62" s="654"/>
      <c r="AE62" s="655"/>
      <c r="AF62" s="657"/>
    </row>
    <row r="63" spans="1:32" x14ac:dyDescent="0.2">
      <c r="A63" s="445" t="s">
        <v>495</v>
      </c>
      <c r="B63" s="462" t="s">
        <v>414</v>
      </c>
      <c r="C63" s="651"/>
      <c r="D63" s="652"/>
      <c r="E63" s="652"/>
      <c r="F63" s="652"/>
      <c r="G63" s="653">
        <f t="shared" si="0"/>
        <v>0</v>
      </c>
      <c r="H63" s="422">
        <f t="shared" si="1"/>
        <v>0</v>
      </c>
      <c r="I63" s="652"/>
      <c r="J63" s="422">
        <f t="shared" si="3"/>
        <v>0</v>
      </c>
      <c r="K63" s="652"/>
      <c r="L63" s="652"/>
      <c r="M63" s="652"/>
      <c r="N63" s="652"/>
      <c r="O63" s="464">
        <f t="shared" si="2"/>
        <v>0</v>
      </c>
      <c r="P63" s="654"/>
      <c r="Q63" s="654"/>
      <c r="R63" s="655"/>
      <c r="S63" s="656"/>
      <c r="T63" s="685"/>
      <c r="U63" s="654"/>
      <c r="V63" s="655"/>
      <c r="W63" s="702">
        <f t="shared" si="4"/>
        <v>0</v>
      </c>
      <c r="X63" s="654"/>
      <c r="Y63" s="654"/>
      <c r="Z63" s="654"/>
      <c r="AA63" s="654"/>
      <c r="AB63" s="654"/>
      <c r="AC63" s="654"/>
      <c r="AD63" s="654"/>
      <c r="AE63" s="655"/>
      <c r="AF63" s="657"/>
    </row>
    <row r="64" spans="1:32" x14ac:dyDescent="0.2">
      <c r="A64" s="446" t="s">
        <v>496</v>
      </c>
      <c r="B64" s="462" t="s">
        <v>415</v>
      </c>
      <c r="C64" s="651"/>
      <c r="D64" s="652"/>
      <c r="E64" s="652"/>
      <c r="F64" s="652"/>
      <c r="G64" s="653">
        <f t="shared" si="0"/>
        <v>0</v>
      </c>
      <c r="H64" s="422">
        <f t="shared" si="1"/>
        <v>0</v>
      </c>
      <c r="I64" s="652"/>
      <c r="J64" s="422">
        <f t="shared" si="3"/>
        <v>0</v>
      </c>
      <c r="K64" s="652"/>
      <c r="L64" s="652"/>
      <c r="M64" s="652"/>
      <c r="N64" s="652"/>
      <c r="O64" s="464">
        <f t="shared" si="2"/>
        <v>0</v>
      </c>
      <c r="P64" s="654"/>
      <c r="Q64" s="654"/>
      <c r="R64" s="655"/>
      <c r="S64" s="656"/>
      <c r="T64" s="685"/>
      <c r="U64" s="654"/>
      <c r="V64" s="655"/>
      <c r="W64" s="702">
        <f t="shared" si="4"/>
        <v>0</v>
      </c>
      <c r="X64" s="654"/>
      <c r="Y64" s="654"/>
      <c r="Z64" s="654"/>
      <c r="AA64" s="654"/>
      <c r="AB64" s="654"/>
      <c r="AC64" s="654"/>
      <c r="AD64" s="654"/>
      <c r="AE64" s="655"/>
      <c r="AF64" s="657"/>
    </row>
    <row r="65" spans="1:33" x14ac:dyDescent="0.2">
      <c r="A65" s="446" t="s">
        <v>497</v>
      </c>
      <c r="B65" s="462" t="s">
        <v>416</v>
      </c>
      <c r="C65" s="651"/>
      <c r="D65" s="652"/>
      <c r="E65" s="652"/>
      <c r="F65" s="652"/>
      <c r="G65" s="653">
        <f t="shared" si="0"/>
        <v>0</v>
      </c>
      <c r="H65" s="422">
        <f t="shared" si="1"/>
        <v>0</v>
      </c>
      <c r="I65" s="652"/>
      <c r="J65" s="422">
        <f t="shared" si="3"/>
        <v>0</v>
      </c>
      <c r="K65" s="652"/>
      <c r="L65" s="652"/>
      <c r="M65" s="652"/>
      <c r="N65" s="652"/>
      <c r="O65" s="464">
        <f t="shared" si="2"/>
        <v>0</v>
      </c>
      <c r="P65" s="654"/>
      <c r="Q65" s="654"/>
      <c r="R65" s="655"/>
      <c r="S65" s="656"/>
      <c r="T65" s="685"/>
      <c r="U65" s="654"/>
      <c r="V65" s="655"/>
      <c r="W65" s="702">
        <f t="shared" si="4"/>
        <v>0</v>
      </c>
      <c r="X65" s="654"/>
      <c r="Y65" s="654"/>
      <c r="Z65" s="654"/>
      <c r="AA65" s="654"/>
      <c r="AB65" s="654"/>
      <c r="AC65" s="654"/>
      <c r="AD65" s="654"/>
      <c r="AE65" s="655"/>
      <c r="AF65" s="657"/>
    </row>
    <row r="66" spans="1:33" ht="16.5" x14ac:dyDescent="0.2">
      <c r="A66" s="452" t="s">
        <v>372</v>
      </c>
      <c r="B66" s="463" t="s">
        <v>6</v>
      </c>
      <c r="C66" s="651"/>
      <c r="D66" s="652">
        <v>5</v>
      </c>
      <c r="E66" s="652"/>
      <c r="F66" s="652"/>
      <c r="G66" s="653">
        <f t="shared" si="0"/>
        <v>5</v>
      </c>
      <c r="H66" s="422">
        <f t="shared" si="1"/>
        <v>5</v>
      </c>
      <c r="I66" s="652"/>
      <c r="J66" s="422">
        <f t="shared" si="3"/>
        <v>4</v>
      </c>
      <c r="K66" s="652">
        <v>1</v>
      </c>
      <c r="L66" s="652">
        <v>3</v>
      </c>
      <c r="M66" s="652">
        <v>3</v>
      </c>
      <c r="N66" s="652">
        <v>4</v>
      </c>
      <c r="O66" s="464">
        <f t="shared" si="2"/>
        <v>1</v>
      </c>
      <c r="P66" s="654"/>
      <c r="Q66" s="654">
        <v>4</v>
      </c>
      <c r="R66" s="655"/>
      <c r="S66" s="656">
        <v>4</v>
      </c>
      <c r="T66" s="685"/>
      <c r="U66" s="654"/>
      <c r="V66" s="655"/>
      <c r="W66" s="702">
        <f t="shared" si="4"/>
        <v>4</v>
      </c>
      <c r="X66" s="654"/>
      <c r="Y66" s="654">
        <v>4</v>
      </c>
      <c r="Z66" s="654">
        <v>4</v>
      </c>
      <c r="AA66" s="654"/>
      <c r="AB66" s="654"/>
      <c r="AC66" s="654"/>
      <c r="AD66" s="654"/>
      <c r="AE66" s="655"/>
      <c r="AF66" s="657">
        <v>3</v>
      </c>
    </row>
    <row r="67" spans="1:33" x14ac:dyDescent="0.2">
      <c r="A67" s="440" t="s">
        <v>498</v>
      </c>
      <c r="B67" s="462" t="s">
        <v>417</v>
      </c>
      <c r="C67" s="651"/>
      <c r="D67" s="652">
        <v>1</v>
      </c>
      <c r="E67" s="652"/>
      <c r="F67" s="652"/>
      <c r="G67" s="653">
        <f t="shared" si="0"/>
        <v>1</v>
      </c>
      <c r="H67" s="422">
        <f t="shared" si="1"/>
        <v>1</v>
      </c>
      <c r="I67" s="652"/>
      <c r="J67" s="422">
        <f t="shared" si="3"/>
        <v>0</v>
      </c>
      <c r="K67" s="652"/>
      <c r="L67" s="652"/>
      <c r="M67" s="652"/>
      <c r="N67" s="652"/>
      <c r="O67" s="464">
        <f t="shared" si="2"/>
        <v>1</v>
      </c>
      <c r="P67" s="654"/>
      <c r="Q67" s="654"/>
      <c r="R67" s="655"/>
      <c r="S67" s="656"/>
      <c r="T67" s="685"/>
      <c r="U67" s="654"/>
      <c r="V67" s="655"/>
      <c r="W67" s="702">
        <f t="shared" si="4"/>
        <v>0</v>
      </c>
      <c r="X67" s="654"/>
      <c r="Y67" s="654"/>
      <c r="Z67" s="654"/>
      <c r="AA67" s="654"/>
      <c r="AB67" s="654"/>
      <c r="AC67" s="654"/>
      <c r="AD67" s="654"/>
      <c r="AE67" s="655"/>
      <c r="AF67" s="657"/>
    </row>
    <row r="68" spans="1:33" x14ac:dyDescent="0.2">
      <c r="A68" s="447" t="s">
        <v>499</v>
      </c>
      <c r="B68" s="462" t="s">
        <v>418</v>
      </c>
      <c r="C68" s="651"/>
      <c r="D68" s="652"/>
      <c r="E68" s="652"/>
      <c r="F68" s="652"/>
      <c r="G68" s="653">
        <f t="shared" si="0"/>
        <v>0</v>
      </c>
      <c r="H68" s="422">
        <f t="shared" si="1"/>
        <v>0</v>
      </c>
      <c r="I68" s="652"/>
      <c r="J68" s="422">
        <f t="shared" si="3"/>
        <v>0</v>
      </c>
      <c r="K68" s="652"/>
      <c r="L68" s="652"/>
      <c r="M68" s="652"/>
      <c r="N68" s="652"/>
      <c r="O68" s="464">
        <f t="shared" si="2"/>
        <v>0</v>
      </c>
      <c r="P68" s="654"/>
      <c r="Q68" s="654"/>
      <c r="R68" s="655"/>
      <c r="S68" s="656"/>
      <c r="T68" s="685"/>
      <c r="U68" s="654"/>
      <c r="V68" s="655"/>
      <c r="W68" s="702">
        <f t="shared" si="4"/>
        <v>0</v>
      </c>
      <c r="X68" s="654"/>
      <c r="Y68" s="654"/>
      <c r="Z68" s="654"/>
      <c r="AA68" s="654"/>
      <c r="AB68" s="654"/>
      <c r="AC68" s="654"/>
      <c r="AD68" s="654"/>
      <c r="AE68" s="655"/>
      <c r="AF68" s="657"/>
    </row>
    <row r="69" spans="1:33" ht="25.5" x14ac:dyDescent="0.2">
      <c r="A69" s="446" t="s">
        <v>500</v>
      </c>
      <c r="B69" s="462" t="s">
        <v>419</v>
      </c>
      <c r="C69" s="651"/>
      <c r="D69" s="652"/>
      <c r="E69" s="652"/>
      <c r="F69" s="652"/>
      <c r="G69" s="653">
        <f t="shared" si="0"/>
        <v>0</v>
      </c>
      <c r="H69" s="422">
        <f t="shared" si="1"/>
        <v>0</v>
      </c>
      <c r="I69" s="652"/>
      <c r="J69" s="422">
        <f t="shared" si="3"/>
        <v>0</v>
      </c>
      <c r="K69" s="652"/>
      <c r="L69" s="652"/>
      <c r="M69" s="652"/>
      <c r="N69" s="652"/>
      <c r="O69" s="464">
        <f t="shared" si="2"/>
        <v>0</v>
      </c>
      <c r="P69" s="654"/>
      <c r="Q69" s="654"/>
      <c r="R69" s="655"/>
      <c r="S69" s="656"/>
      <c r="T69" s="685"/>
      <c r="U69" s="654"/>
      <c r="V69" s="655"/>
      <c r="W69" s="702">
        <f t="shared" si="4"/>
        <v>0</v>
      </c>
      <c r="X69" s="654"/>
      <c r="Y69" s="654"/>
      <c r="Z69" s="654"/>
      <c r="AA69" s="654"/>
      <c r="AB69" s="654"/>
      <c r="AC69" s="654"/>
      <c r="AD69" s="654"/>
      <c r="AE69" s="655"/>
      <c r="AF69" s="657"/>
    </row>
    <row r="70" spans="1:33" ht="25.5" x14ac:dyDescent="0.2">
      <c r="A70" s="446" t="s">
        <v>501</v>
      </c>
      <c r="B70" s="462" t="s">
        <v>420</v>
      </c>
      <c r="C70" s="651"/>
      <c r="D70" s="652"/>
      <c r="E70" s="652"/>
      <c r="F70" s="652"/>
      <c r="G70" s="653">
        <f t="shared" si="0"/>
        <v>0</v>
      </c>
      <c r="H70" s="422">
        <f t="shared" si="1"/>
        <v>0</v>
      </c>
      <c r="I70" s="652"/>
      <c r="J70" s="422">
        <f t="shared" si="3"/>
        <v>0</v>
      </c>
      <c r="K70" s="652"/>
      <c r="L70" s="652"/>
      <c r="M70" s="652"/>
      <c r="N70" s="652"/>
      <c r="O70" s="464">
        <f t="shared" si="2"/>
        <v>0</v>
      </c>
      <c r="P70" s="654"/>
      <c r="Q70" s="654"/>
      <c r="R70" s="655"/>
      <c r="S70" s="656"/>
      <c r="T70" s="685"/>
      <c r="U70" s="654"/>
      <c r="V70" s="655"/>
      <c r="W70" s="702">
        <f t="shared" si="4"/>
        <v>0</v>
      </c>
      <c r="X70" s="654"/>
      <c r="Y70" s="654"/>
      <c r="Z70" s="654"/>
      <c r="AA70" s="654"/>
      <c r="AB70" s="654"/>
      <c r="AC70" s="654"/>
      <c r="AD70" s="654"/>
      <c r="AE70" s="655"/>
      <c r="AF70" s="657"/>
      <c r="AG70" s="641" t="s">
        <v>178</v>
      </c>
    </row>
    <row r="71" spans="1:33" ht="25.5" x14ac:dyDescent="0.2">
      <c r="A71" s="446" t="s">
        <v>502</v>
      </c>
      <c r="B71" s="462" t="s">
        <v>461</v>
      </c>
      <c r="C71" s="651"/>
      <c r="D71" s="652"/>
      <c r="E71" s="652"/>
      <c r="F71" s="652"/>
      <c r="G71" s="653">
        <f t="shared" si="0"/>
        <v>0</v>
      </c>
      <c r="H71" s="422">
        <f t="shared" si="1"/>
        <v>0</v>
      </c>
      <c r="I71" s="652"/>
      <c r="J71" s="422">
        <f t="shared" si="3"/>
        <v>0</v>
      </c>
      <c r="K71" s="652"/>
      <c r="L71" s="652"/>
      <c r="M71" s="652"/>
      <c r="N71" s="652"/>
      <c r="O71" s="464">
        <f t="shared" si="2"/>
        <v>0</v>
      </c>
      <c r="P71" s="654"/>
      <c r="Q71" s="654"/>
      <c r="R71" s="655"/>
      <c r="S71" s="656"/>
      <c r="T71" s="685"/>
      <c r="U71" s="654"/>
      <c r="V71" s="655"/>
      <c r="W71" s="702">
        <f t="shared" si="4"/>
        <v>0</v>
      </c>
      <c r="X71" s="654"/>
      <c r="Y71" s="654"/>
      <c r="Z71" s="654"/>
      <c r="AA71" s="654"/>
      <c r="AB71" s="654"/>
      <c r="AC71" s="654"/>
      <c r="AD71" s="654"/>
      <c r="AE71" s="655"/>
      <c r="AF71" s="657"/>
    </row>
    <row r="72" spans="1:33" x14ac:dyDescent="0.2">
      <c r="A72" s="446" t="s">
        <v>503</v>
      </c>
      <c r="B72" s="462" t="s">
        <v>421</v>
      </c>
      <c r="C72" s="651"/>
      <c r="D72" s="652"/>
      <c r="E72" s="652"/>
      <c r="F72" s="652"/>
      <c r="G72" s="653">
        <f t="shared" si="0"/>
        <v>0</v>
      </c>
      <c r="H72" s="422">
        <f t="shared" si="1"/>
        <v>0</v>
      </c>
      <c r="I72" s="652"/>
      <c r="J72" s="422">
        <f t="shared" si="3"/>
        <v>0</v>
      </c>
      <c r="K72" s="652"/>
      <c r="L72" s="652"/>
      <c r="M72" s="652"/>
      <c r="N72" s="652"/>
      <c r="O72" s="464">
        <f t="shared" si="2"/>
        <v>0</v>
      </c>
      <c r="P72" s="654"/>
      <c r="Q72" s="654"/>
      <c r="R72" s="655"/>
      <c r="S72" s="656"/>
      <c r="T72" s="685"/>
      <c r="U72" s="654"/>
      <c r="V72" s="655"/>
      <c r="W72" s="702">
        <f t="shared" si="4"/>
        <v>0</v>
      </c>
      <c r="X72" s="654"/>
      <c r="Y72" s="654"/>
      <c r="Z72" s="654"/>
      <c r="AA72" s="654"/>
      <c r="AB72" s="654"/>
      <c r="AC72" s="654"/>
      <c r="AD72" s="654"/>
      <c r="AE72" s="655"/>
      <c r="AF72" s="657"/>
    </row>
    <row r="73" spans="1:33" ht="25.5" x14ac:dyDescent="0.2">
      <c r="A73" s="446" t="s">
        <v>504</v>
      </c>
      <c r="B73" s="462" t="s">
        <v>422</v>
      </c>
      <c r="C73" s="651"/>
      <c r="D73" s="652"/>
      <c r="E73" s="652"/>
      <c r="F73" s="652"/>
      <c r="G73" s="653">
        <f t="shared" si="0"/>
        <v>0</v>
      </c>
      <c r="H73" s="422">
        <f t="shared" si="1"/>
        <v>0</v>
      </c>
      <c r="I73" s="652"/>
      <c r="J73" s="422">
        <f t="shared" si="3"/>
        <v>0</v>
      </c>
      <c r="K73" s="652"/>
      <c r="L73" s="652"/>
      <c r="M73" s="652"/>
      <c r="N73" s="652"/>
      <c r="O73" s="464">
        <f t="shared" si="2"/>
        <v>0</v>
      </c>
      <c r="P73" s="654"/>
      <c r="Q73" s="654"/>
      <c r="R73" s="655"/>
      <c r="S73" s="656"/>
      <c r="T73" s="685"/>
      <c r="U73" s="654"/>
      <c r="V73" s="655"/>
      <c r="W73" s="702">
        <f t="shared" si="4"/>
        <v>0</v>
      </c>
      <c r="X73" s="654"/>
      <c r="Y73" s="654"/>
      <c r="Z73" s="654"/>
      <c r="AA73" s="654"/>
      <c r="AB73" s="654"/>
      <c r="AC73" s="654"/>
      <c r="AD73" s="654"/>
      <c r="AE73" s="655"/>
      <c r="AF73" s="657"/>
    </row>
    <row r="74" spans="1:33" ht="33" x14ac:dyDescent="0.2">
      <c r="A74" s="452" t="s">
        <v>373</v>
      </c>
      <c r="B74" s="463" t="s">
        <v>374</v>
      </c>
      <c r="C74" s="651">
        <v>1</v>
      </c>
      <c r="D74" s="652">
        <v>2</v>
      </c>
      <c r="E74" s="652"/>
      <c r="F74" s="652"/>
      <c r="G74" s="653">
        <f t="shared" si="0"/>
        <v>2</v>
      </c>
      <c r="H74" s="422">
        <f t="shared" si="1"/>
        <v>3</v>
      </c>
      <c r="I74" s="652"/>
      <c r="J74" s="422">
        <f t="shared" si="3"/>
        <v>1</v>
      </c>
      <c r="K74" s="652"/>
      <c r="L74" s="652">
        <v>1</v>
      </c>
      <c r="M74" s="652"/>
      <c r="N74" s="652">
        <v>1</v>
      </c>
      <c r="O74" s="464">
        <f t="shared" si="2"/>
        <v>2</v>
      </c>
      <c r="P74" s="654">
        <v>2</v>
      </c>
      <c r="Q74" s="654">
        <v>1</v>
      </c>
      <c r="R74" s="655"/>
      <c r="S74" s="656"/>
      <c r="T74" s="685"/>
      <c r="U74" s="654"/>
      <c r="V74" s="655"/>
      <c r="W74" s="702">
        <f t="shared" si="4"/>
        <v>0</v>
      </c>
      <c r="X74" s="654"/>
      <c r="Y74" s="654"/>
      <c r="Z74" s="654"/>
      <c r="AA74" s="654"/>
      <c r="AB74" s="654"/>
      <c r="AC74" s="654"/>
      <c r="AD74" s="654"/>
      <c r="AE74" s="655"/>
      <c r="AF74" s="657"/>
    </row>
    <row r="75" spans="1:33" ht="25.5" x14ac:dyDescent="0.2">
      <c r="A75" s="439" t="s">
        <v>505</v>
      </c>
      <c r="B75" s="462" t="s">
        <v>423</v>
      </c>
      <c r="C75" s="651"/>
      <c r="D75" s="652"/>
      <c r="E75" s="652"/>
      <c r="F75" s="652"/>
      <c r="G75" s="653">
        <f t="shared" si="0"/>
        <v>0</v>
      </c>
      <c r="H75" s="422">
        <f t="shared" si="1"/>
        <v>0</v>
      </c>
      <c r="I75" s="652"/>
      <c r="J75" s="422">
        <f t="shared" si="3"/>
        <v>0</v>
      </c>
      <c r="K75" s="652"/>
      <c r="L75" s="652"/>
      <c r="M75" s="652"/>
      <c r="N75" s="652"/>
      <c r="O75" s="464">
        <f t="shared" si="2"/>
        <v>0</v>
      </c>
      <c r="P75" s="654"/>
      <c r="Q75" s="654"/>
      <c r="R75" s="655"/>
      <c r="S75" s="656"/>
      <c r="T75" s="685"/>
      <c r="U75" s="654"/>
      <c r="V75" s="655"/>
      <c r="W75" s="702">
        <f t="shared" si="4"/>
        <v>0</v>
      </c>
      <c r="X75" s="654"/>
      <c r="Y75" s="654"/>
      <c r="Z75" s="654"/>
      <c r="AA75" s="654"/>
      <c r="AB75" s="654"/>
      <c r="AC75" s="654"/>
      <c r="AD75" s="654"/>
      <c r="AE75" s="655"/>
      <c r="AF75" s="657"/>
    </row>
    <row r="76" spans="1:33" ht="25.5" x14ac:dyDescent="0.2">
      <c r="A76" s="446" t="s">
        <v>506</v>
      </c>
      <c r="B76" s="462" t="s">
        <v>424</v>
      </c>
      <c r="C76" s="651"/>
      <c r="D76" s="652"/>
      <c r="E76" s="652"/>
      <c r="F76" s="652"/>
      <c r="G76" s="653">
        <f t="shared" si="0"/>
        <v>0</v>
      </c>
      <c r="H76" s="422">
        <f t="shared" si="1"/>
        <v>0</v>
      </c>
      <c r="I76" s="652"/>
      <c r="J76" s="422">
        <f t="shared" si="3"/>
        <v>0</v>
      </c>
      <c r="K76" s="652"/>
      <c r="L76" s="652"/>
      <c r="M76" s="652"/>
      <c r="N76" s="652"/>
      <c r="O76" s="464">
        <f t="shared" si="2"/>
        <v>0</v>
      </c>
      <c r="P76" s="654"/>
      <c r="Q76" s="654"/>
      <c r="R76" s="655"/>
      <c r="S76" s="656"/>
      <c r="T76" s="685"/>
      <c r="U76" s="654"/>
      <c r="V76" s="655"/>
      <c r="W76" s="702">
        <f t="shared" si="4"/>
        <v>0</v>
      </c>
      <c r="X76" s="654"/>
      <c r="Y76" s="654"/>
      <c r="Z76" s="654"/>
      <c r="AA76" s="654"/>
      <c r="AB76" s="654"/>
      <c r="AC76" s="654"/>
      <c r="AD76" s="654"/>
      <c r="AE76" s="655"/>
      <c r="AF76" s="657"/>
    </row>
    <row r="77" spans="1:33" ht="25.5" x14ac:dyDescent="0.2">
      <c r="A77" s="445" t="s">
        <v>507</v>
      </c>
      <c r="B77" s="462" t="s">
        <v>425</v>
      </c>
      <c r="C77" s="651"/>
      <c r="D77" s="652"/>
      <c r="E77" s="652"/>
      <c r="F77" s="652"/>
      <c r="G77" s="653">
        <f t="shared" si="0"/>
        <v>0</v>
      </c>
      <c r="H77" s="422">
        <f t="shared" si="1"/>
        <v>0</v>
      </c>
      <c r="I77" s="652"/>
      <c r="J77" s="422">
        <f t="shared" si="3"/>
        <v>0</v>
      </c>
      <c r="K77" s="652"/>
      <c r="L77" s="652"/>
      <c r="M77" s="652"/>
      <c r="N77" s="652"/>
      <c r="O77" s="464">
        <f t="shared" si="2"/>
        <v>0</v>
      </c>
      <c r="P77" s="654"/>
      <c r="Q77" s="654"/>
      <c r="R77" s="655"/>
      <c r="S77" s="656"/>
      <c r="T77" s="685"/>
      <c r="U77" s="654"/>
      <c r="V77" s="655"/>
      <c r="W77" s="702">
        <f t="shared" si="4"/>
        <v>0</v>
      </c>
      <c r="X77" s="654"/>
      <c r="Y77" s="654"/>
      <c r="Z77" s="654"/>
      <c r="AA77" s="654"/>
      <c r="AB77" s="654"/>
      <c r="AC77" s="654"/>
      <c r="AD77" s="654"/>
      <c r="AE77" s="655"/>
      <c r="AF77" s="657"/>
    </row>
    <row r="78" spans="1:33" ht="25.5" x14ac:dyDescent="0.2">
      <c r="A78" s="445" t="s">
        <v>508</v>
      </c>
      <c r="B78" s="462" t="s">
        <v>426</v>
      </c>
      <c r="C78" s="651">
        <v>1</v>
      </c>
      <c r="D78" s="652">
        <v>2</v>
      </c>
      <c r="E78" s="652"/>
      <c r="F78" s="652"/>
      <c r="G78" s="653">
        <f t="shared" si="0"/>
        <v>2</v>
      </c>
      <c r="H78" s="422">
        <f t="shared" si="1"/>
        <v>3</v>
      </c>
      <c r="I78" s="652"/>
      <c r="J78" s="422">
        <f t="shared" si="3"/>
        <v>1</v>
      </c>
      <c r="K78" s="652"/>
      <c r="L78" s="652">
        <v>1</v>
      </c>
      <c r="M78" s="652"/>
      <c r="N78" s="652">
        <v>1</v>
      </c>
      <c r="O78" s="464">
        <f t="shared" si="2"/>
        <v>2</v>
      </c>
      <c r="P78" s="654">
        <v>2</v>
      </c>
      <c r="Q78" s="654">
        <v>1</v>
      </c>
      <c r="R78" s="655"/>
      <c r="S78" s="656"/>
      <c r="T78" s="685"/>
      <c r="U78" s="654"/>
      <c r="V78" s="655"/>
      <c r="W78" s="702">
        <f t="shared" si="4"/>
        <v>0</v>
      </c>
      <c r="X78" s="654"/>
      <c r="Y78" s="654"/>
      <c r="Z78" s="654"/>
      <c r="AA78" s="654"/>
      <c r="AB78" s="654"/>
      <c r="AC78" s="654"/>
      <c r="AD78" s="654"/>
      <c r="AE78" s="655"/>
      <c r="AF78" s="657"/>
    </row>
    <row r="79" spans="1:33" ht="49.5" x14ac:dyDescent="0.2">
      <c r="A79" s="452" t="s">
        <v>375</v>
      </c>
      <c r="B79" s="463" t="s">
        <v>7</v>
      </c>
      <c r="C79" s="651"/>
      <c r="D79" s="652">
        <v>3</v>
      </c>
      <c r="E79" s="652"/>
      <c r="F79" s="652"/>
      <c r="G79" s="653">
        <f t="shared" si="0"/>
        <v>3</v>
      </c>
      <c r="H79" s="422">
        <f t="shared" ref="H79:H115" si="5">G79+C79</f>
        <v>3</v>
      </c>
      <c r="I79" s="652"/>
      <c r="J79" s="422">
        <f t="shared" si="3"/>
        <v>3</v>
      </c>
      <c r="K79" s="652">
        <v>3</v>
      </c>
      <c r="L79" s="652"/>
      <c r="M79" s="652"/>
      <c r="N79" s="652">
        <v>3</v>
      </c>
      <c r="O79" s="464">
        <f t="shared" si="2"/>
        <v>0</v>
      </c>
      <c r="P79" s="654"/>
      <c r="Q79" s="654">
        <v>3</v>
      </c>
      <c r="R79" s="655"/>
      <c r="S79" s="656">
        <v>3</v>
      </c>
      <c r="T79" s="685"/>
      <c r="U79" s="654"/>
      <c r="V79" s="655"/>
      <c r="W79" s="702">
        <f t="shared" si="4"/>
        <v>3</v>
      </c>
      <c r="X79" s="654"/>
      <c r="Y79" s="654">
        <v>3</v>
      </c>
      <c r="Z79" s="654">
        <v>3</v>
      </c>
      <c r="AA79" s="654"/>
      <c r="AB79" s="654"/>
      <c r="AC79" s="654"/>
      <c r="AD79" s="654"/>
      <c r="AE79" s="655"/>
      <c r="AF79" s="657"/>
    </row>
    <row r="80" spans="1:33" ht="24.75" customHeight="1" x14ac:dyDescent="0.2">
      <c r="A80" s="493" t="s">
        <v>509</v>
      </c>
      <c r="B80" s="462" t="s">
        <v>462</v>
      </c>
      <c r="C80" s="651"/>
      <c r="D80" s="652"/>
      <c r="E80" s="652"/>
      <c r="F80" s="652"/>
      <c r="G80" s="653">
        <f t="shared" si="0"/>
        <v>0</v>
      </c>
      <c r="H80" s="422">
        <f t="shared" si="5"/>
        <v>0</v>
      </c>
      <c r="I80" s="652"/>
      <c r="J80" s="422">
        <f t="shared" ref="J80:J115" si="6">K80+L80</f>
        <v>0</v>
      </c>
      <c r="K80" s="652"/>
      <c r="L80" s="652"/>
      <c r="M80" s="652"/>
      <c r="N80" s="652"/>
      <c r="O80" s="464">
        <f t="shared" si="2"/>
        <v>0</v>
      </c>
      <c r="P80" s="654"/>
      <c r="Q80" s="654"/>
      <c r="R80" s="655"/>
      <c r="S80" s="656"/>
      <c r="T80" s="685"/>
      <c r="U80" s="654"/>
      <c r="V80" s="655"/>
      <c r="W80" s="702">
        <f>Y80+AA80+AB80+AC80+AD80+AE80</f>
        <v>0</v>
      </c>
      <c r="X80" s="654"/>
      <c r="Y80" s="654"/>
      <c r="Z80" s="654"/>
      <c r="AA80" s="654"/>
      <c r="AB80" s="654"/>
      <c r="AC80" s="654"/>
      <c r="AD80" s="654"/>
      <c r="AE80" s="655"/>
      <c r="AF80" s="657"/>
    </row>
    <row r="81" spans="1:32" x14ac:dyDescent="0.2">
      <c r="A81" s="492" t="s">
        <v>510</v>
      </c>
      <c r="B81" s="462" t="s">
        <v>427</v>
      </c>
      <c r="C81" s="651"/>
      <c r="D81" s="652"/>
      <c r="E81" s="652"/>
      <c r="F81" s="652"/>
      <c r="G81" s="653">
        <f t="shared" si="0"/>
        <v>0</v>
      </c>
      <c r="H81" s="422">
        <f t="shared" si="5"/>
        <v>0</v>
      </c>
      <c r="I81" s="652"/>
      <c r="J81" s="422">
        <f t="shared" si="6"/>
        <v>0</v>
      </c>
      <c r="K81" s="652"/>
      <c r="L81" s="652"/>
      <c r="M81" s="652"/>
      <c r="N81" s="652"/>
      <c r="O81" s="464">
        <f t="shared" si="2"/>
        <v>0</v>
      </c>
      <c r="P81" s="654"/>
      <c r="Q81" s="654"/>
      <c r="R81" s="655"/>
      <c r="S81" s="656"/>
      <c r="T81" s="685"/>
      <c r="U81" s="654"/>
      <c r="V81" s="655"/>
      <c r="W81" s="702">
        <f t="shared" ref="W81:W115" si="7">Y81+AA81+AB81+AC81+AD81+AE81</f>
        <v>0</v>
      </c>
      <c r="X81" s="654"/>
      <c r="Y81" s="654"/>
      <c r="Z81" s="654"/>
      <c r="AA81" s="654"/>
      <c r="AB81" s="654"/>
      <c r="AC81" s="654"/>
      <c r="AD81" s="654"/>
      <c r="AE81" s="655"/>
      <c r="AF81" s="657"/>
    </row>
    <row r="82" spans="1:32" ht="25.5" x14ac:dyDescent="0.2">
      <c r="A82" s="445" t="s">
        <v>511</v>
      </c>
      <c r="B82" s="462" t="s">
        <v>428</v>
      </c>
      <c r="C82" s="651"/>
      <c r="D82" s="652"/>
      <c r="E82" s="652"/>
      <c r="F82" s="652"/>
      <c r="G82" s="653">
        <f t="shared" si="0"/>
        <v>0</v>
      </c>
      <c r="H82" s="422">
        <f t="shared" si="5"/>
        <v>0</v>
      </c>
      <c r="I82" s="652"/>
      <c r="J82" s="422">
        <f t="shared" si="6"/>
        <v>0</v>
      </c>
      <c r="K82" s="652"/>
      <c r="L82" s="652"/>
      <c r="M82" s="652"/>
      <c r="N82" s="652"/>
      <c r="O82" s="464">
        <f t="shared" si="2"/>
        <v>0</v>
      </c>
      <c r="P82" s="654"/>
      <c r="Q82" s="654"/>
      <c r="R82" s="655"/>
      <c r="S82" s="656"/>
      <c r="T82" s="685"/>
      <c r="U82" s="654"/>
      <c r="V82" s="655"/>
      <c r="W82" s="702">
        <f t="shared" si="7"/>
        <v>0</v>
      </c>
      <c r="X82" s="654"/>
      <c r="Y82" s="654"/>
      <c r="Z82" s="654"/>
      <c r="AA82" s="654"/>
      <c r="AB82" s="654"/>
      <c r="AC82" s="654"/>
      <c r="AD82" s="654"/>
      <c r="AE82" s="655"/>
      <c r="AF82" s="657"/>
    </row>
    <row r="83" spans="1:32" x14ac:dyDescent="0.2">
      <c r="A83" s="445" t="s">
        <v>376</v>
      </c>
      <c r="B83" s="462" t="s">
        <v>429</v>
      </c>
      <c r="C83" s="651"/>
      <c r="D83" s="652"/>
      <c r="E83" s="652"/>
      <c r="F83" s="652"/>
      <c r="G83" s="653">
        <f t="shared" si="0"/>
        <v>0</v>
      </c>
      <c r="H83" s="422">
        <f t="shared" si="5"/>
        <v>0</v>
      </c>
      <c r="I83" s="652"/>
      <c r="J83" s="422">
        <f t="shared" si="6"/>
        <v>0</v>
      </c>
      <c r="K83" s="652"/>
      <c r="L83" s="652"/>
      <c r="M83" s="652"/>
      <c r="N83" s="652"/>
      <c r="O83" s="464">
        <f t="shared" si="2"/>
        <v>0</v>
      </c>
      <c r="P83" s="654"/>
      <c r="Q83" s="654"/>
      <c r="R83" s="655"/>
      <c r="S83" s="656"/>
      <c r="T83" s="685"/>
      <c r="U83" s="654"/>
      <c r="V83" s="655"/>
      <c r="W83" s="702">
        <f t="shared" si="7"/>
        <v>0</v>
      </c>
      <c r="X83" s="654"/>
      <c r="Y83" s="654"/>
      <c r="Z83" s="654"/>
      <c r="AA83" s="654"/>
      <c r="AB83" s="654"/>
      <c r="AC83" s="654"/>
      <c r="AD83" s="654"/>
      <c r="AE83" s="655"/>
      <c r="AF83" s="657"/>
    </row>
    <row r="84" spans="1:32" x14ac:dyDescent="0.2">
      <c r="A84" s="445" t="s">
        <v>377</v>
      </c>
      <c r="B84" s="462" t="s">
        <v>430</v>
      </c>
      <c r="C84" s="651"/>
      <c r="D84" s="652"/>
      <c r="E84" s="652"/>
      <c r="F84" s="652"/>
      <c r="G84" s="653">
        <f t="shared" si="0"/>
        <v>0</v>
      </c>
      <c r="H84" s="422">
        <f t="shared" si="5"/>
        <v>0</v>
      </c>
      <c r="I84" s="652"/>
      <c r="J84" s="422">
        <f t="shared" si="6"/>
        <v>0</v>
      </c>
      <c r="K84" s="652"/>
      <c r="L84" s="652"/>
      <c r="M84" s="652"/>
      <c r="N84" s="652"/>
      <c r="O84" s="464">
        <f t="shared" si="2"/>
        <v>0</v>
      </c>
      <c r="P84" s="654"/>
      <c r="Q84" s="654"/>
      <c r="R84" s="655"/>
      <c r="S84" s="656"/>
      <c r="T84" s="685"/>
      <c r="U84" s="654"/>
      <c r="V84" s="655"/>
      <c r="W84" s="702">
        <f t="shared" si="7"/>
        <v>0</v>
      </c>
      <c r="X84" s="654"/>
      <c r="Y84" s="654"/>
      <c r="Z84" s="654"/>
      <c r="AA84" s="654"/>
      <c r="AB84" s="654"/>
      <c r="AC84" s="654"/>
      <c r="AD84" s="654"/>
      <c r="AE84" s="655"/>
      <c r="AF84" s="657"/>
    </row>
    <row r="85" spans="1:32" x14ac:dyDescent="0.2">
      <c r="A85" s="445" t="s">
        <v>378</v>
      </c>
      <c r="B85" s="462" t="s">
        <v>431</v>
      </c>
      <c r="C85" s="651"/>
      <c r="D85" s="652"/>
      <c r="E85" s="652"/>
      <c r="F85" s="652"/>
      <c r="G85" s="653">
        <f t="shared" si="0"/>
        <v>0</v>
      </c>
      <c r="H85" s="422">
        <f t="shared" si="5"/>
        <v>0</v>
      </c>
      <c r="I85" s="652"/>
      <c r="J85" s="422">
        <f t="shared" si="6"/>
        <v>0</v>
      </c>
      <c r="K85" s="652"/>
      <c r="L85" s="652"/>
      <c r="M85" s="652"/>
      <c r="N85" s="652"/>
      <c r="O85" s="464">
        <f t="shared" si="2"/>
        <v>0</v>
      </c>
      <c r="P85" s="654"/>
      <c r="Q85" s="654"/>
      <c r="R85" s="655"/>
      <c r="S85" s="656"/>
      <c r="T85" s="685"/>
      <c r="U85" s="654"/>
      <c r="V85" s="655"/>
      <c r="W85" s="702">
        <f t="shared" si="7"/>
        <v>0</v>
      </c>
      <c r="X85" s="654"/>
      <c r="Y85" s="654"/>
      <c r="Z85" s="654"/>
      <c r="AA85" s="654"/>
      <c r="AB85" s="654"/>
      <c r="AC85" s="654"/>
      <c r="AD85" s="654"/>
      <c r="AE85" s="655"/>
      <c r="AF85" s="657"/>
    </row>
    <row r="86" spans="1:32" x14ac:dyDescent="0.2">
      <c r="A86" s="445" t="s">
        <v>379</v>
      </c>
      <c r="B86" s="462" t="s">
        <v>432</v>
      </c>
      <c r="C86" s="651"/>
      <c r="D86" s="652"/>
      <c r="E86" s="652"/>
      <c r="F86" s="652"/>
      <c r="G86" s="653">
        <f t="shared" si="0"/>
        <v>0</v>
      </c>
      <c r="H86" s="422">
        <f t="shared" si="5"/>
        <v>0</v>
      </c>
      <c r="I86" s="652"/>
      <c r="J86" s="422">
        <f t="shared" si="6"/>
        <v>0</v>
      </c>
      <c r="K86" s="652"/>
      <c r="L86" s="652"/>
      <c r="M86" s="652"/>
      <c r="N86" s="652"/>
      <c r="O86" s="464">
        <f t="shared" si="2"/>
        <v>0</v>
      </c>
      <c r="P86" s="654"/>
      <c r="Q86" s="654"/>
      <c r="R86" s="655"/>
      <c r="S86" s="656"/>
      <c r="T86" s="685"/>
      <c r="U86" s="654"/>
      <c r="V86" s="655"/>
      <c r="W86" s="702">
        <f t="shared" si="7"/>
        <v>0</v>
      </c>
      <c r="X86" s="654"/>
      <c r="Y86" s="654"/>
      <c r="Z86" s="654"/>
      <c r="AA86" s="654"/>
      <c r="AB86" s="654"/>
      <c r="AC86" s="654"/>
      <c r="AD86" s="654"/>
      <c r="AE86" s="655"/>
      <c r="AF86" s="657"/>
    </row>
    <row r="87" spans="1:32" ht="25.5" x14ac:dyDescent="0.2">
      <c r="A87" s="515" t="s">
        <v>673</v>
      </c>
      <c r="B87" s="462" t="s">
        <v>672</v>
      </c>
      <c r="C87" s="651"/>
      <c r="D87" s="652"/>
      <c r="E87" s="652"/>
      <c r="F87" s="652"/>
      <c r="G87" s="653">
        <f t="shared" si="0"/>
        <v>0</v>
      </c>
      <c r="H87" s="422">
        <f t="shared" si="5"/>
        <v>0</v>
      </c>
      <c r="I87" s="652"/>
      <c r="J87" s="422">
        <f t="shared" si="6"/>
        <v>0</v>
      </c>
      <c r="K87" s="652"/>
      <c r="L87" s="652"/>
      <c r="M87" s="652"/>
      <c r="N87" s="652"/>
      <c r="O87" s="464">
        <f t="shared" si="2"/>
        <v>0</v>
      </c>
      <c r="P87" s="654"/>
      <c r="Q87" s="654"/>
      <c r="R87" s="655"/>
      <c r="S87" s="656"/>
      <c r="T87" s="685"/>
      <c r="U87" s="654"/>
      <c r="V87" s="655"/>
      <c r="W87" s="702">
        <f t="shared" si="7"/>
        <v>0</v>
      </c>
      <c r="X87" s="654"/>
      <c r="Y87" s="654"/>
      <c r="Z87" s="654"/>
      <c r="AA87" s="654"/>
      <c r="AB87" s="654"/>
      <c r="AC87" s="654"/>
      <c r="AD87" s="654"/>
      <c r="AE87" s="655"/>
      <c r="AF87" s="657"/>
    </row>
    <row r="88" spans="1:32" x14ac:dyDescent="0.2">
      <c r="A88" s="445" t="s">
        <v>512</v>
      </c>
      <c r="B88" s="462" t="s">
        <v>433</v>
      </c>
      <c r="C88" s="651"/>
      <c r="D88" s="652"/>
      <c r="E88" s="652"/>
      <c r="F88" s="652"/>
      <c r="G88" s="653">
        <f t="shared" si="0"/>
        <v>0</v>
      </c>
      <c r="H88" s="422">
        <f t="shared" si="5"/>
        <v>0</v>
      </c>
      <c r="I88" s="652"/>
      <c r="J88" s="422">
        <f t="shared" si="6"/>
        <v>0</v>
      </c>
      <c r="K88" s="652"/>
      <c r="L88" s="652"/>
      <c r="M88" s="652"/>
      <c r="N88" s="652"/>
      <c r="O88" s="464">
        <f t="shared" si="2"/>
        <v>0</v>
      </c>
      <c r="P88" s="654"/>
      <c r="Q88" s="654"/>
      <c r="R88" s="655"/>
      <c r="S88" s="656"/>
      <c r="T88" s="685"/>
      <c r="U88" s="654"/>
      <c r="V88" s="655"/>
      <c r="W88" s="702">
        <f t="shared" si="7"/>
        <v>0</v>
      </c>
      <c r="X88" s="654"/>
      <c r="Y88" s="654"/>
      <c r="Z88" s="654"/>
      <c r="AA88" s="654"/>
      <c r="AB88" s="654"/>
      <c r="AC88" s="654"/>
      <c r="AD88" s="654"/>
      <c r="AE88" s="655"/>
      <c r="AF88" s="657"/>
    </row>
    <row r="89" spans="1:32" x14ac:dyDescent="0.2">
      <c r="A89" s="445" t="s">
        <v>513</v>
      </c>
      <c r="B89" s="462" t="s">
        <v>434</v>
      </c>
      <c r="C89" s="651"/>
      <c r="D89" s="652"/>
      <c r="E89" s="652"/>
      <c r="F89" s="652"/>
      <c r="G89" s="653">
        <f t="shared" si="0"/>
        <v>0</v>
      </c>
      <c r="H89" s="422">
        <f t="shared" si="5"/>
        <v>0</v>
      </c>
      <c r="I89" s="652"/>
      <c r="J89" s="422">
        <f t="shared" si="6"/>
        <v>0</v>
      </c>
      <c r="K89" s="652"/>
      <c r="L89" s="652"/>
      <c r="M89" s="652"/>
      <c r="N89" s="652"/>
      <c r="O89" s="464">
        <f t="shared" si="2"/>
        <v>0</v>
      </c>
      <c r="P89" s="654"/>
      <c r="Q89" s="654"/>
      <c r="R89" s="655"/>
      <c r="S89" s="656"/>
      <c r="T89" s="685"/>
      <c r="U89" s="654"/>
      <c r="V89" s="655"/>
      <c r="W89" s="702">
        <f t="shared" si="7"/>
        <v>0</v>
      </c>
      <c r="X89" s="654"/>
      <c r="Y89" s="654"/>
      <c r="Z89" s="654"/>
      <c r="AA89" s="654"/>
      <c r="AB89" s="654"/>
      <c r="AC89" s="654"/>
      <c r="AD89" s="654"/>
      <c r="AE89" s="655"/>
      <c r="AF89" s="657"/>
    </row>
    <row r="90" spans="1:32" ht="25.5" x14ac:dyDescent="0.2">
      <c r="A90" s="445" t="s">
        <v>514</v>
      </c>
      <c r="B90" s="462" t="s">
        <v>435</v>
      </c>
      <c r="C90" s="651"/>
      <c r="D90" s="652"/>
      <c r="E90" s="652"/>
      <c r="F90" s="652"/>
      <c r="G90" s="653">
        <f t="shared" si="0"/>
        <v>0</v>
      </c>
      <c r="H90" s="422">
        <f t="shared" si="5"/>
        <v>0</v>
      </c>
      <c r="I90" s="652"/>
      <c r="J90" s="422">
        <f t="shared" si="6"/>
        <v>0</v>
      </c>
      <c r="K90" s="652"/>
      <c r="L90" s="652"/>
      <c r="M90" s="652"/>
      <c r="N90" s="652"/>
      <c r="O90" s="464">
        <f t="shared" si="2"/>
        <v>0</v>
      </c>
      <c r="P90" s="654"/>
      <c r="Q90" s="654"/>
      <c r="R90" s="655"/>
      <c r="S90" s="656"/>
      <c r="T90" s="685"/>
      <c r="U90" s="654"/>
      <c r="V90" s="655"/>
      <c r="W90" s="702">
        <f t="shared" si="7"/>
        <v>0</v>
      </c>
      <c r="X90" s="654"/>
      <c r="Y90" s="654"/>
      <c r="Z90" s="654"/>
      <c r="AA90" s="654"/>
      <c r="AB90" s="654"/>
      <c r="AC90" s="654"/>
      <c r="AD90" s="654"/>
      <c r="AE90" s="655"/>
      <c r="AF90" s="657"/>
    </row>
    <row r="91" spans="1:32" x14ac:dyDescent="0.2">
      <c r="A91" s="445" t="s">
        <v>515</v>
      </c>
      <c r="B91" s="462" t="s">
        <v>436</v>
      </c>
      <c r="C91" s="651"/>
      <c r="D91" s="652">
        <v>1</v>
      </c>
      <c r="E91" s="652"/>
      <c r="F91" s="652"/>
      <c r="G91" s="653">
        <f t="shared" si="0"/>
        <v>1</v>
      </c>
      <c r="H91" s="422">
        <f t="shared" si="5"/>
        <v>1</v>
      </c>
      <c r="I91" s="652"/>
      <c r="J91" s="422">
        <f t="shared" si="6"/>
        <v>1</v>
      </c>
      <c r="K91" s="652">
        <v>1</v>
      </c>
      <c r="L91" s="652"/>
      <c r="M91" s="652"/>
      <c r="N91" s="652">
        <v>1</v>
      </c>
      <c r="O91" s="464">
        <f t="shared" si="2"/>
        <v>0</v>
      </c>
      <c r="P91" s="654"/>
      <c r="Q91" s="654">
        <v>1</v>
      </c>
      <c r="R91" s="655"/>
      <c r="S91" s="656">
        <v>1</v>
      </c>
      <c r="T91" s="685"/>
      <c r="U91" s="654"/>
      <c r="V91" s="655"/>
      <c r="W91" s="702">
        <f t="shared" si="7"/>
        <v>1</v>
      </c>
      <c r="X91" s="654"/>
      <c r="Y91" s="654">
        <v>1</v>
      </c>
      <c r="Z91" s="654">
        <v>1</v>
      </c>
      <c r="AA91" s="654"/>
      <c r="AB91" s="654"/>
      <c r="AC91" s="654"/>
      <c r="AD91" s="654"/>
      <c r="AE91" s="655"/>
      <c r="AF91" s="657"/>
    </row>
    <row r="92" spans="1:32" ht="38.25" x14ac:dyDescent="0.2">
      <c r="A92" s="445" t="s">
        <v>516</v>
      </c>
      <c r="B92" s="462" t="s">
        <v>437</v>
      </c>
      <c r="C92" s="651"/>
      <c r="D92" s="652">
        <v>1</v>
      </c>
      <c r="E92" s="652"/>
      <c r="F92" s="652"/>
      <c r="G92" s="653">
        <f t="shared" si="0"/>
        <v>1</v>
      </c>
      <c r="H92" s="422">
        <f t="shared" si="5"/>
        <v>1</v>
      </c>
      <c r="I92" s="652"/>
      <c r="J92" s="422">
        <f t="shared" si="6"/>
        <v>1</v>
      </c>
      <c r="K92" s="652">
        <v>1</v>
      </c>
      <c r="L92" s="652"/>
      <c r="M92" s="652"/>
      <c r="N92" s="652">
        <v>1</v>
      </c>
      <c r="O92" s="464">
        <f t="shared" si="2"/>
        <v>0</v>
      </c>
      <c r="P92" s="654"/>
      <c r="Q92" s="654">
        <v>1</v>
      </c>
      <c r="R92" s="655"/>
      <c r="S92" s="656">
        <v>1</v>
      </c>
      <c r="T92" s="685"/>
      <c r="U92" s="654"/>
      <c r="V92" s="655"/>
      <c r="W92" s="702">
        <f t="shared" si="7"/>
        <v>1</v>
      </c>
      <c r="X92" s="654"/>
      <c r="Y92" s="654">
        <v>1</v>
      </c>
      <c r="Z92" s="654">
        <v>1</v>
      </c>
      <c r="AA92" s="654"/>
      <c r="AB92" s="654"/>
      <c r="AC92" s="654"/>
      <c r="AD92" s="654"/>
      <c r="AE92" s="655"/>
      <c r="AF92" s="657"/>
    </row>
    <row r="93" spans="1:32" ht="25.5" x14ac:dyDescent="0.2">
      <c r="A93" s="445" t="s">
        <v>517</v>
      </c>
      <c r="B93" s="462" t="s">
        <v>438</v>
      </c>
      <c r="C93" s="651"/>
      <c r="D93" s="652"/>
      <c r="E93" s="652"/>
      <c r="F93" s="652"/>
      <c r="G93" s="653">
        <f t="shared" si="0"/>
        <v>0</v>
      </c>
      <c r="H93" s="422">
        <f t="shared" si="5"/>
        <v>0</v>
      </c>
      <c r="I93" s="652"/>
      <c r="J93" s="422">
        <f t="shared" si="6"/>
        <v>0</v>
      </c>
      <c r="K93" s="652"/>
      <c r="L93" s="652"/>
      <c r="M93" s="652"/>
      <c r="N93" s="652"/>
      <c r="O93" s="464">
        <f t="shared" si="2"/>
        <v>0</v>
      </c>
      <c r="P93" s="654"/>
      <c r="Q93" s="654"/>
      <c r="R93" s="655"/>
      <c r="S93" s="656"/>
      <c r="T93" s="685"/>
      <c r="U93" s="654"/>
      <c r="V93" s="655"/>
      <c r="W93" s="702">
        <f t="shared" si="7"/>
        <v>0</v>
      </c>
      <c r="X93" s="654"/>
      <c r="Y93" s="654"/>
      <c r="Z93" s="654"/>
      <c r="AA93" s="654"/>
      <c r="AB93" s="654"/>
      <c r="AC93" s="654"/>
      <c r="AD93" s="654"/>
      <c r="AE93" s="655"/>
      <c r="AF93" s="657"/>
    </row>
    <row r="94" spans="1:32" x14ac:dyDescent="0.2">
      <c r="A94" s="445" t="s">
        <v>518</v>
      </c>
      <c r="B94" s="462" t="s">
        <v>439</v>
      </c>
      <c r="C94" s="651"/>
      <c r="D94" s="652"/>
      <c r="E94" s="652"/>
      <c r="F94" s="652"/>
      <c r="G94" s="653">
        <f t="shared" si="0"/>
        <v>0</v>
      </c>
      <c r="H94" s="422">
        <f t="shared" si="5"/>
        <v>0</v>
      </c>
      <c r="I94" s="652"/>
      <c r="J94" s="422">
        <f t="shared" si="6"/>
        <v>0</v>
      </c>
      <c r="K94" s="652"/>
      <c r="L94" s="652"/>
      <c r="M94" s="652"/>
      <c r="N94" s="652"/>
      <c r="O94" s="464">
        <f t="shared" si="2"/>
        <v>0</v>
      </c>
      <c r="P94" s="654"/>
      <c r="Q94" s="654"/>
      <c r="R94" s="655"/>
      <c r="S94" s="656"/>
      <c r="T94" s="685"/>
      <c r="U94" s="654"/>
      <c r="V94" s="655"/>
      <c r="W94" s="702">
        <f t="shared" si="7"/>
        <v>0</v>
      </c>
      <c r="X94" s="654"/>
      <c r="Y94" s="654"/>
      <c r="Z94" s="654"/>
      <c r="AA94" s="654"/>
      <c r="AB94" s="654"/>
      <c r="AC94" s="654"/>
      <c r="AD94" s="654"/>
      <c r="AE94" s="655"/>
      <c r="AF94" s="657"/>
    </row>
    <row r="95" spans="1:32" x14ac:dyDescent="0.2">
      <c r="A95" s="445" t="s">
        <v>519</v>
      </c>
      <c r="B95" s="462" t="s">
        <v>440</v>
      </c>
      <c r="C95" s="651"/>
      <c r="D95" s="652"/>
      <c r="E95" s="652"/>
      <c r="F95" s="652"/>
      <c r="G95" s="653">
        <f t="shared" si="0"/>
        <v>0</v>
      </c>
      <c r="H95" s="422">
        <f t="shared" si="5"/>
        <v>0</v>
      </c>
      <c r="I95" s="652"/>
      <c r="J95" s="422">
        <f t="shared" si="6"/>
        <v>0</v>
      </c>
      <c r="K95" s="652"/>
      <c r="L95" s="652"/>
      <c r="M95" s="652"/>
      <c r="N95" s="652"/>
      <c r="O95" s="464">
        <f t="shared" si="2"/>
        <v>0</v>
      </c>
      <c r="P95" s="654"/>
      <c r="Q95" s="654"/>
      <c r="R95" s="655"/>
      <c r="S95" s="656"/>
      <c r="T95" s="685"/>
      <c r="U95" s="654"/>
      <c r="V95" s="655"/>
      <c r="W95" s="702">
        <f t="shared" si="7"/>
        <v>0</v>
      </c>
      <c r="X95" s="654"/>
      <c r="Y95" s="654"/>
      <c r="Z95" s="654"/>
      <c r="AA95" s="654"/>
      <c r="AB95" s="654"/>
      <c r="AC95" s="654"/>
      <c r="AD95" s="654"/>
      <c r="AE95" s="655"/>
      <c r="AF95" s="657"/>
    </row>
    <row r="96" spans="1:32" x14ac:dyDescent="0.2">
      <c r="A96" s="446" t="s">
        <v>520</v>
      </c>
      <c r="B96" s="462" t="s">
        <v>37</v>
      </c>
      <c r="C96" s="651"/>
      <c r="D96" s="652"/>
      <c r="E96" s="652"/>
      <c r="F96" s="652"/>
      <c r="G96" s="653">
        <f t="shared" si="0"/>
        <v>0</v>
      </c>
      <c r="H96" s="422">
        <f t="shared" si="5"/>
        <v>0</v>
      </c>
      <c r="I96" s="652"/>
      <c r="J96" s="422">
        <f t="shared" si="6"/>
        <v>0</v>
      </c>
      <c r="K96" s="652"/>
      <c r="L96" s="652"/>
      <c r="M96" s="652"/>
      <c r="N96" s="652"/>
      <c r="O96" s="464">
        <f t="shared" si="2"/>
        <v>0</v>
      </c>
      <c r="P96" s="654"/>
      <c r="Q96" s="654"/>
      <c r="R96" s="655"/>
      <c r="S96" s="656"/>
      <c r="T96" s="685"/>
      <c r="U96" s="654"/>
      <c r="V96" s="655"/>
      <c r="W96" s="702">
        <f t="shared" si="7"/>
        <v>0</v>
      </c>
      <c r="X96" s="654"/>
      <c r="Y96" s="654"/>
      <c r="Z96" s="654"/>
      <c r="AA96" s="654"/>
      <c r="AB96" s="654"/>
      <c r="AC96" s="654"/>
      <c r="AD96" s="654"/>
      <c r="AE96" s="655"/>
      <c r="AF96" s="657"/>
    </row>
    <row r="97" spans="1:32" x14ac:dyDescent="0.2">
      <c r="A97" s="446" t="s">
        <v>521</v>
      </c>
      <c r="B97" s="462" t="s">
        <v>441</v>
      </c>
      <c r="C97" s="651"/>
      <c r="D97" s="652"/>
      <c r="E97" s="652"/>
      <c r="F97" s="652"/>
      <c r="G97" s="653">
        <f t="shared" si="0"/>
        <v>0</v>
      </c>
      <c r="H97" s="422">
        <f t="shared" si="5"/>
        <v>0</v>
      </c>
      <c r="I97" s="652"/>
      <c r="J97" s="422">
        <f t="shared" si="6"/>
        <v>0</v>
      </c>
      <c r="K97" s="652"/>
      <c r="L97" s="652"/>
      <c r="M97" s="652"/>
      <c r="N97" s="652"/>
      <c r="O97" s="464">
        <f t="shared" si="2"/>
        <v>0</v>
      </c>
      <c r="P97" s="654"/>
      <c r="Q97" s="654"/>
      <c r="R97" s="655"/>
      <c r="S97" s="656"/>
      <c r="T97" s="685"/>
      <c r="U97" s="654"/>
      <c r="V97" s="655"/>
      <c r="W97" s="702">
        <f t="shared" si="7"/>
        <v>0</v>
      </c>
      <c r="X97" s="654"/>
      <c r="Y97" s="654"/>
      <c r="Z97" s="654"/>
      <c r="AA97" s="654"/>
      <c r="AB97" s="654"/>
      <c r="AC97" s="654"/>
      <c r="AD97" s="654"/>
      <c r="AE97" s="655"/>
      <c r="AF97" s="657"/>
    </row>
    <row r="98" spans="1:32" ht="16.5" x14ac:dyDescent="0.2">
      <c r="A98" s="452" t="s">
        <v>522</v>
      </c>
      <c r="B98" s="463" t="s">
        <v>14</v>
      </c>
      <c r="C98" s="651"/>
      <c r="D98" s="652"/>
      <c r="E98" s="652"/>
      <c r="F98" s="652"/>
      <c r="G98" s="653">
        <f t="shared" si="0"/>
        <v>0</v>
      </c>
      <c r="H98" s="422">
        <f t="shared" si="5"/>
        <v>0</v>
      </c>
      <c r="I98" s="652"/>
      <c r="J98" s="422">
        <f t="shared" si="6"/>
        <v>0</v>
      </c>
      <c r="K98" s="652"/>
      <c r="L98" s="652"/>
      <c r="M98" s="652"/>
      <c r="N98" s="652"/>
      <c r="O98" s="464">
        <f t="shared" si="2"/>
        <v>0</v>
      </c>
      <c r="P98" s="654"/>
      <c r="Q98" s="654"/>
      <c r="R98" s="655"/>
      <c r="S98" s="656"/>
      <c r="T98" s="685"/>
      <c r="U98" s="654"/>
      <c r="V98" s="655"/>
      <c r="W98" s="702">
        <f t="shared" si="7"/>
        <v>0</v>
      </c>
      <c r="X98" s="654"/>
      <c r="Y98" s="654"/>
      <c r="Z98" s="654"/>
      <c r="AA98" s="654"/>
      <c r="AB98" s="654"/>
      <c r="AC98" s="654"/>
      <c r="AD98" s="654"/>
      <c r="AE98" s="655"/>
      <c r="AF98" s="657"/>
    </row>
    <row r="99" spans="1:32" ht="33" x14ac:dyDescent="0.2">
      <c r="A99" s="452" t="s">
        <v>523</v>
      </c>
      <c r="B99" s="463" t="s">
        <v>8</v>
      </c>
      <c r="C99" s="651"/>
      <c r="D99" s="652"/>
      <c r="E99" s="652"/>
      <c r="F99" s="652"/>
      <c r="G99" s="653">
        <f t="shared" si="0"/>
        <v>0</v>
      </c>
      <c r="H99" s="422">
        <f t="shared" si="5"/>
        <v>0</v>
      </c>
      <c r="I99" s="652"/>
      <c r="J99" s="422">
        <f t="shared" si="6"/>
        <v>0</v>
      </c>
      <c r="K99" s="652"/>
      <c r="L99" s="652"/>
      <c r="M99" s="652"/>
      <c r="N99" s="652"/>
      <c r="O99" s="464">
        <f t="shared" si="2"/>
        <v>0</v>
      </c>
      <c r="P99" s="654"/>
      <c r="Q99" s="654"/>
      <c r="R99" s="655"/>
      <c r="S99" s="656"/>
      <c r="T99" s="685"/>
      <c r="U99" s="654"/>
      <c r="V99" s="655"/>
      <c r="W99" s="702">
        <f t="shared" si="7"/>
        <v>0</v>
      </c>
      <c r="X99" s="654"/>
      <c r="Y99" s="654"/>
      <c r="Z99" s="654"/>
      <c r="AA99" s="654"/>
      <c r="AB99" s="654"/>
      <c r="AC99" s="654"/>
      <c r="AD99" s="654"/>
      <c r="AE99" s="655"/>
      <c r="AF99" s="657"/>
    </row>
    <row r="100" spans="1:32" ht="33" x14ac:dyDescent="0.2">
      <c r="A100" s="452" t="s">
        <v>380</v>
      </c>
      <c r="B100" s="463" t="s">
        <v>9</v>
      </c>
      <c r="C100" s="651"/>
      <c r="D100" s="652"/>
      <c r="E100" s="652"/>
      <c r="F100" s="652"/>
      <c r="G100" s="653">
        <f t="shared" si="0"/>
        <v>0</v>
      </c>
      <c r="H100" s="422">
        <f t="shared" si="5"/>
        <v>0</v>
      </c>
      <c r="I100" s="652"/>
      <c r="J100" s="422">
        <f t="shared" si="6"/>
        <v>0</v>
      </c>
      <c r="K100" s="652"/>
      <c r="L100" s="652"/>
      <c r="M100" s="652"/>
      <c r="N100" s="652"/>
      <c r="O100" s="464">
        <f t="shared" si="2"/>
        <v>0</v>
      </c>
      <c r="P100" s="654"/>
      <c r="Q100" s="654"/>
      <c r="R100" s="655"/>
      <c r="S100" s="656"/>
      <c r="T100" s="685"/>
      <c r="U100" s="654"/>
      <c r="V100" s="655"/>
      <c r="W100" s="702">
        <f t="shared" si="7"/>
        <v>0</v>
      </c>
      <c r="X100" s="654"/>
      <c r="Y100" s="654"/>
      <c r="Z100" s="654"/>
      <c r="AA100" s="654"/>
      <c r="AB100" s="654"/>
      <c r="AC100" s="654"/>
      <c r="AD100" s="654"/>
      <c r="AE100" s="655"/>
      <c r="AF100" s="657"/>
    </row>
    <row r="101" spans="1:32" ht="25.5" x14ac:dyDescent="0.2">
      <c r="A101" s="438" t="s">
        <v>524</v>
      </c>
      <c r="B101" s="462" t="s">
        <v>381</v>
      </c>
      <c r="C101" s="651"/>
      <c r="D101" s="652"/>
      <c r="E101" s="652"/>
      <c r="F101" s="652"/>
      <c r="G101" s="653">
        <f t="shared" si="0"/>
        <v>0</v>
      </c>
      <c r="H101" s="422">
        <f t="shared" si="5"/>
        <v>0</v>
      </c>
      <c r="I101" s="652"/>
      <c r="J101" s="422">
        <f t="shared" si="6"/>
        <v>0</v>
      </c>
      <c r="K101" s="652"/>
      <c r="L101" s="652"/>
      <c r="M101" s="652"/>
      <c r="N101" s="652"/>
      <c r="O101" s="464">
        <f t="shared" si="2"/>
        <v>0</v>
      </c>
      <c r="P101" s="654"/>
      <c r="Q101" s="654"/>
      <c r="R101" s="655"/>
      <c r="S101" s="656"/>
      <c r="T101" s="685"/>
      <c r="U101" s="654"/>
      <c r="V101" s="655"/>
      <c r="W101" s="702">
        <f t="shared" si="7"/>
        <v>0</v>
      </c>
      <c r="X101" s="654"/>
      <c r="Y101" s="654"/>
      <c r="Z101" s="654"/>
      <c r="AA101" s="654"/>
      <c r="AB101" s="654"/>
      <c r="AC101" s="654"/>
      <c r="AD101" s="654"/>
      <c r="AE101" s="655"/>
      <c r="AF101" s="657"/>
    </row>
    <row r="102" spans="1:32" ht="25.5" x14ac:dyDescent="0.2">
      <c r="A102" s="445" t="s">
        <v>525</v>
      </c>
      <c r="B102" s="462" t="s">
        <v>382</v>
      </c>
      <c r="C102" s="651"/>
      <c r="D102" s="652"/>
      <c r="E102" s="652"/>
      <c r="F102" s="652"/>
      <c r="G102" s="653">
        <f t="shared" si="0"/>
        <v>0</v>
      </c>
      <c r="H102" s="422">
        <f t="shared" si="5"/>
        <v>0</v>
      </c>
      <c r="I102" s="652"/>
      <c r="J102" s="422">
        <f t="shared" si="6"/>
        <v>0</v>
      </c>
      <c r="K102" s="652"/>
      <c r="L102" s="652"/>
      <c r="M102" s="652"/>
      <c r="N102" s="652"/>
      <c r="O102" s="464">
        <f t="shared" si="2"/>
        <v>0</v>
      </c>
      <c r="P102" s="654"/>
      <c r="Q102" s="654"/>
      <c r="R102" s="655"/>
      <c r="S102" s="656"/>
      <c r="T102" s="685"/>
      <c r="U102" s="654"/>
      <c r="V102" s="655"/>
      <c r="W102" s="702">
        <f t="shared" si="7"/>
        <v>0</v>
      </c>
      <c r="X102" s="654"/>
      <c r="Y102" s="654"/>
      <c r="Z102" s="654"/>
      <c r="AA102" s="654"/>
      <c r="AB102" s="654"/>
      <c r="AC102" s="654"/>
      <c r="AD102" s="654"/>
      <c r="AE102" s="655"/>
      <c r="AF102" s="657"/>
    </row>
    <row r="103" spans="1:32" ht="16.5" x14ac:dyDescent="0.2">
      <c r="A103" s="452" t="s">
        <v>383</v>
      </c>
      <c r="B103" s="463" t="s">
        <v>10</v>
      </c>
      <c r="C103" s="651">
        <v>2</v>
      </c>
      <c r="D103" s="652">
        <v>12</v>
      </c>
      <c r="E103" s="652"/>
      <c r="F103" s="652"/>
      <c r="G103" s="653">
        <f t="shared" si="0"/>
        <v>12</v>
      </c>
      <c r="H103" s="422">
        <f t="shared" si="5"/>
        <v>14</v>
      </c>
      <c r="I103" s="652"/>
      <c r="J103" s="422">
        <f t="shared" si="6"/>
        <v>13</v>
      </c>
      <c r="K103" s="652">
        <v>9</v>
      </c>
      <c r="L103" s="652">
        <v>4</v>
      </c>
      <c r="M103" s="652">
        <v>3</v>
      </c>
      <c r="N103" s="652">
        <v>11</v>
      </c>
      <c r="O103" s="464">
        <f t="shared" si="2"/>
        <v>1</v>
      </c>
      <c r="P103" s="654">
        <v>4</v>
      </c>
      <c r="Q103" s="654">
        <v>11</v>
      </c>
      <c r="R103" s="655"/>
      <c r="S103" s="656">
        <v>14</v>
      </c>
      <c r="T103" s="685"/>
      <c r="U103" s="654"/>
      <c r="V103" s="655"/>
      <c r="W103" s="702">
        <f t="shared" si="7"/>
        <v>14</v>
      </c>
      <c r="X103" s="654"/>
      <c r="Y103" s="654">
        <v>13</v>
      </c>
      <c r="Z103" s="654">
        <v>9</v>
      </c>
      <c r="AA103" s="654">
        <v>1</v>
      </c>
      <c r="AB103" s="654"/>
      <c r="AC103" s="654"/>
      <c r="AD103" s="654"/>
      <c r="AE103" s="655"/>
      <c r="AF103" s="657">
        <v>3</v>
      </c>
    </row>
    <row r="104" spans="1:32" ht="25.5" x14ac:dyDescent="0.2">
      <c r="A104" s="438" t="s">
        <v>526</v>
      </c>
      <c r="B104" s="462" t="s">
        <v>384</v>
      </c>
      <c r="C104" s="651"/>
      <c r="D104" s="652"/>
      <c r="E104" s="652"/>
      <c r="F104" s="652"/>
      <c r="G104" s="653">
        <f t="shared" si="0"/>
        <v>0</v>
      </c>
      <c r="H104" s="422">
        <f t="shared" si="5"/>
        <v>0</v>
      </c>
      <c r="I104" s="652"/>
      <c r="J104" s="422">
        <f t="shared" si="6"/>
        <v>0</v>
      </c>
      <c r="K104" s="652"/>
      <c r="L104" s="652"/>
      <c r="M104" s="652"/>
      <c r="N104" s="652"/>
      <c r="O104" s="464">
        <f t="shared" si="2"/>
        <v>0</v>
      </c>
      <c r="P104" s="654"/>
      <c r="Q104" s="654"/>
      <c r="R104" s="655"/>
      <c r="S104" s="656"/>
      <c r="T104" s="685"/>
      <c r="U104" s="654"/>
      <c r="V104" s="655"/>
      <c r="W104" s="702">
        <f t="shared" si="7"/>
        <v>0</v>
      </c>
      <c r="X104" s="654"/>
      <c r="Y104" s="654"/>
      <c r="Z104" s="654"/>
      <c r="AA104" s="654"/>
      <c r="AB104" s="654"/>
      <c r="AC104" s="654"/>
      <c r="AD104" s="654"/>
      <c r="AE104" s="655"/>
      <c r="AF104" s="657"/>
    </row>
    <row r="105" spans="1:32" ht="25.5" x14ac:dyDescent="0.2">
      <c r="A105" s="445" t="s">
        <v>527</v>
      </c>
      <c r="B105" s="462" t="s">
        <v>385</v>
      </c>
      <c r="C105" s="651"/>
      <c r="D105" s="652"/>
      <c r="E105" s="652"/>
      <c r="F105" s="652"/>
      <c r="G105" s="653">
        <f t="shared" si="0"/>
        <v>0</v>
      </c>
      <c r="H105" s="422">
        <f t="shared" si="5"/>
        <v>0</v>
      </c>
      <c r="I105" s="652"/>
      <c r="J105" s="422">
        <f t="shared" si="6"/>
        <v>0</v>
      </c>
      <c r="K105" s="652"/>
      <c r="L105" s="652"/>
      <c r="M105" s="652"/>
      <c r="N105" s="652"/>
      <c r="O105" s="464">
        <f t="shared" si="2"/>
        <v>0</v>
      </c>
      <c r="P105" s="654"/>
      <c r="Q105" s="654"/>
      <c r="R105" s="655"/>
      <c r="S105" s="656"/>
      <c r="T105" s="685"/>
      <c r="U105" s="654"/>
      <c r="V105" s="655"/>
      <c r="W105" s="702">
        <f t="shared" si="7"/>
        <v>0</v>
      </c>
      <c r="X105" s="654"/>
      <c r="Y105" s="654"/>
      <c r="Z105" s="654"/>
      <c r="AA105" s="654"/>
      <c r="AB105" s="654"/>
      <c r="AC105" s="654"/>
      <c r="AD105" s="654"/>
      <c r="AE105" s="655"/>
      <c r="AF105" s="657"/>
    </row>
    <row r="106" spans="1:32" ht="25.5" x14ac:dyDescent="0.2">
      <c r="A106" s="445" t="s">
        <v>528</v>
      </c>
      <c r="B106" s="462" t="s">
        <v>386</v>
      </c>
      <c r="C106" s="651">
        <v>1</v>
      </c>
      <c r="D106" s="652">
        <v>2</v>
      </c>
      <c r="E106" s="652"/>
      <c r="F106" s="652"/>
      <c r="G106" s="653">
        <f t="shared" si="0"/>
        <v>2</v>
      </c>
      <c r="H106" s="422">
        <f t="shared" si="5"/>
        <v>3</v>
      </c>
      <c r="I106" s="652"/>
      <c r="J106" s="422">
        <f t="shared" si="6"/>
        <v>3</v>
      </c>
      <c r="K106" s="652">
        <v>2</v>
      </c>
      <c r="L106" s="652">
        <v>1</v>
      </c>
      <c r="M106" s="652"/>
      <c r="N106" s="652">
        <v>2</v>
      </c>
      <c r="O106" s="464">
        <f t="shared" si="2"/>
        <v>0</v>
      </c>
      <c r="P106" s="654">
        <v>1</v>
      </c>
      <c r="Q106" s="654">
        <v>3</v>
      </c>
      <c r="R106" s="655"/>
      <c r="S106" s="656">
        <v>3</v>
      </c>
      <c r="T106" s="685"/>
      <c r="U106" s="654"/>
      <c r="V106" s="655"/>
      <c r="W106" s="702">
        <f t="shared" si="7"/>
        <v>3</v>
      </c>
      <c r="X106" s="654"/>
      <c r="Y106" s="654">
        <v>3</v>
      </c>
      <c r="Z106" s="654">
        <v>3</v>
      </c>
      <c r="AA106" s="654"/>
      <c r="AB106" s="654"/>
      <c r="AC106" s="654"/>
      <c r="AD106" s="654"/>
      <c r="AE106" s="655"/>
      <c r="AF106" s="657"/>
    </row>
    <row r="107" spans="1:32" ht="25.5" x14ac:dyDescent="0.2">
      <c r="A107" s="445" t="s">
        <v>529</v>
      </c>
      <c r="B107" s="462" t="s">
        <v>387</v>
      </c>
      <c r="C107" s="651"/>
      <c r="D107" s="652">
        <v>5</v>
      </c>
      <c r="E107" s="652"/>
      <c r="F107" s="652"/>
      <c r="G107" s="653">
        <f t="shared" si="0"/>
        <v>5</v>
      </c>
      <c r="H107" s="422">
        <f t="shared" si="5"/>
        <v>5</v>
      </c>
      <c r="I107" s="652"/>
      <c r="J107" s="422">
        <f t="shared" si="6"/>
        <v>5</v>
      </c>
      <c r="K107" s="652">
        <v>5</v>
      </c>
      <c r="L107" s="652"/>
      <c r="M107" s="652"/>
      <c r="N107" s="652">
        <v>5</v>
      </c>
      <c r="O107" s="464">
        <f t="shared" si="2"/>
        <v>0</v>
      </c>
      <c r="P107" s="654">
        <v>1</v>
      </c>
      <c r="Q107" s="654">
        <v>4</v>
      </c>
      <c r="R107" s="655"/>
      <c r="S107" s="656">
        <v>5</v>
      </c>
      <c r="T107" s="685"/>
      <c r="U107" s="654"/>
      <c r="V107" s="655"/>
      <c r="W107" s="702">
        <f t="shared" si="7"/>
        <v>5</v>
      </c>
      <c r="X107" s="654"/>
      <c r="Y107" s="654">
        <v>4</v>
      </c>
      <c r="Z107" s="654">
        <v>4</v>
      </c>
      <c r="AA107" s="654">
        <v>1</v>
      </c>
      <c r="AB107" s="654"/>
      <c r="AC107" s="654"/>
      <c r="AD107" s="654"/>
      <c r="AE107" s="655"/>
      <c r="AF107" s="657"/>
    </row>
    <row r="108" spans="1:32" ht="25.5" x14ac:dyDescent="0.2">
      <c r="A108" s="445" t="s">
        <v>530</v>
      </c>
      <c r="B108" s="462" t="s">
        <v>446</v>
      </c>
      <c r="C108" s="651"/>
      <c r="D108" s="652"/>
      <c r="E108" s="652"/>
      <c r="F108" s="652"/>
      <c r="G108" s="653">
        <f t="shared" si="0"/>
        <v>0</v>
      </c>
      <c r="H108" s="422">
        <f t="shared" si="5"/>
        <v>0</v>
      </c>
      <c r="I108" s="652"/>
      <c r="J108" s="422">
        <f t="shared" si="6"/>
        <v>0</v>
      </c>
      <c r="K108" s="652"/>
      <c r="L108" s="652"/>
      <c r="M108" s="652"/>
      <c r="N108" s="652"/>
      <c r="O108" s="464">
        <f t="shared" si="2"/>
        <v>0</v>
      </c>
      <c r="P108" s="654"/>
      <c r="Q108" s="654"/>
      <c r="R108" s="655"/>
      <c r="S108" s="656"/>
      <c r="T108" s="685"/>
      <c r="U108" s="654"/>
      <c r="V108" s="655"/>
      <c r="W108" s="702">
        <f t="shared" si="7"/>
        <v>0</v>
      </c>
      <c r="X108" s="654"/>
      <c r="Y108" s="654"/>
      <c r="Z108" s="654"/>
      <c r="AA108" s="654"/>
      <c r="AB108" s="654"/>
      <c r="AC108" s="654"/>
      <c r="AD108" s="654"/>
      <c r="AE108" s="655"/>
      <c r="AF108" s="657"/>
    </row>
    <row r="109" spans="1:32" ht="27.75" customHeight="1" x14ac:dyDescent="0.2">
      <c r="A109" s="445" t="s">
        <v>531</v>
      </c>
      <c r="B109" s="462" t="s">
        <v>388</v>
      </c>
      <c r="C109" s="651">
        <v>1</v>
      </c>
      <c r="D109" s="652">
        <v>5</v>
      </c>
      <c r="E109" s="652"/>
      <c r="F109" s="652"/>
      <c r="G109" s="653">
        <f t="shared" si="0"/>
        <v>5</v>
      </c>
      <c r="H109" s="422">
        <f t="shared" si="5"/>
        <v>6</v>
      </c>
      <c r="I109" s="652"/>
      <c r="J109" s="422">
        <f t="shared" si="6"/>
        <v>5</v>
      </c>
      <c r="K109" s="652">
        <v>2</v>
      </c>
      <c r="L109" s="652">
        <v>3</v>
      </c>
      <c r="M109" s="652">
        <v>3</v>
      </c>
      <c r="N109" s="652">
        <v>4</v>
      </c>
      <c r="O109" s="464">
        <f t="shared" si="2"/>
        <v>1</v>
      </c>
      <c r="P109" s="654">
        <v>2</v>
      </c>
      <c r="Q109" s="654">
        <v>4</v>
      </c>
      <c r="R109" s="655"/>
      <c r="S109" s="656">
        <v>6</v>
      </c>
      <c r="T109" s="685"/>
      <c r="U109" s="654"/>
      <c r="V109" s="655"/>
      <c r="W109" s="702">
        <f t="shared" si="7"/>
        <v>6</v>
      </c>
      <c r="X109" s="654"/>
      <c r="Y109" s="654">
        <v>6</v>
      </c>
      <c r="Z109" s="654">
        <v>2</v>
      </c>
      <c r="AA109" s="654"/>
      <c r="AB109" s="654"/>
      <c r="AC109" s="654"/>
      <c r="AD109" s="654"/>
      <c r="AE109" s="655"/>
      <c r="AF109" s="657">
        <v>3</v>
      </c>
    </row>
    <row r="110" spans="1:32" ht="25.5" x14ac:dyDescent="0.2">
      <c r="A110" s="445" t="s">
        <v>532</v>
      </c>
      <c r="B110" s="462" t="s">
        <v>389</v>
      </c>
      <c r="C110" s="651"/>
      <c r="D110" s="652"/>
      <c r="E110" s="652"/>
      <c r="F110" s="652"/>
      <c r="G110" s="653">
        <f t="shared" si="0"/>
        <v>0</v>
      </c>
      <c r="H110" s="422">
        <f t="shared" si="5"/>
        <v>0</v>
      </c>
      <c r="I110" s="652"/>
      <c r="J110" s="422">
        <f t="shared" si="6"/>
        <v>0</v>
      </c>
      <c r="K110" s="652"/>
      <c r="L110" s="652"/>
      <c r="M110" s="652"/>
      <c r="N110" s="652"/>
      <c r="O110" s="464">
        <f t="shared" si="2"/>
        <v>0</v>
      </c>
      <c r="P110" s="654"/>
      <c r="Q110" s="654"/>
      <c r="R110" s="655"/>
      <c r="S110" s="656"/>
      <c r="T110" s="685"/>
      <c r="U110" s="654"/>
      <c r="V110" s="655"/>
      <c r="W110" s="702">
        <f t="shared" si="7"/>
        <v>0</v>
      </c>
      <c r="X110" s="654"/>
      <c r="Y110" s="654"/>
      <c r="Z110" s="654"/>
      <c r="AA110" s="654"/>
      <c r="AB110" s="654"/>
      <c r="AC110" s="654"/>
      <c r="AD110" s="654"/>
      <c r="AE110" s="655"/>
      <c r="AF110" s="657"/>
    </row>
    <row r="111" spans="1:32" ht="38.25" x14ac:dyDescent="0.2">
      <c r="A111" s="445" t="s">
        <v>533</v>
      </c>
      <c r="B111" s="462" t="s">
        <v>390</v>
      </c>
      <c r="C111" s="651"/>
      <c r="D111" s="652"/>
      <c r="E111" s="652"/>
      <c r="F111" s="652"/>
      <c r="G111" s="653">
        <f t="shared" si="0"/>
        <v>0</v>
      </c>
      <c r="H111" s="422">
        <f t="shared" si="5"/>
        <v>0</v>
      </c>
      <c r="I111" s="652"/>
      <c r="J111" s="422">
        <f t="shared" si="6"/>
        <v>0</v>
      </c>
      <c r="K111" s="652"/>
      <c r="L111" s="652"/>
      <c r="M111" s="652"/>
      <c r="N111" s="652"/>
      <c r="O111" s="464">
        <f t="shared" si="2"/>
        <v>0</v>
      </c>
      <c r="P111" s="654"/>
      <c r="Q111" s="654"/>
      <c r="R111" s="655"/>
      <c r="S111" s="656"/>
      <c r="T111" s="685"/>
      <c r="U111" s="654"/>
      <c r="V111" s="655"/>
      <c r="W111" s="702">
        <f t="shared" si="7"/>
        <v>0</v>
      </c>
      <c r="X111" s="654"/>
      <c r="Y111" s="654"/>
      <c r="Z111" s="654"/>
      <c r="AA111" s="654"/>
      <c r="AB111" s="654"/>
      <c r="AC111" s="654"/>
      <c r="AD111" s="654"/>
      <c r="AE111" s="655"/>
      <c r="AF111" s="657"/>
    </row>
    <row r="112" spans="1:32" ht="25.5" x14ac:dyDescent="0.2">
      <c r="A112" s="445" t="s">
        <v>534</v>
      </c>
      <c r="B112" s="462" t="s">
        <v>447</v>
      </c>
      <c r="C112" s="651"/>
      <c r="D112" s="652"/>
      <c r="E112" s="652"/>
      <c r="F112" s="652"/>
      <c r="G112" s="653">
        <f t="shared" si="0"/>
        <v>0</v>
      </c>
      <c r="H112" s="422">
        <f t="shared" si="5"/>
        <v>0</v>
      </c>
      <c r="I112" s="652"/>
      <c r="J112" s="422">
        <f t="shared" si="6"/>
        <v>0</v>
      </c>
      <c r="K112" s="652"/>
      <c r="L112" s="652"/>
      <c r="M112" s="652"/>
      <c r="N112" s="652"/>
      <c r="O112" s="464">
        <f t="shared" si="2"/>
        <v>0</v>
      </c>
      <c r="P112" s="654"/>
      <c r="Q112" s="654"/>
      <c r="R112" s="655"/>
      <c r="S112" s="656"/>
      <c r="T112" s="685"/>
      <c r="U112" s="654"/>
      <c r="V112" s="655"/>
      <c r="W112" s="702">
        <f t="shared" si="7"/>
        <v>0</v>
      </c>
      <c r="X112" s="654"/>
      <c r="Y112" s="654"/>
      <c r="Z112" s="654"/>
      <c r="AA112" s="654"/>
      <c r="AB112" s="654"/>
      <c r="AC112" s="654"/>
      <c r="AD112" s="654"/>
      <c r="AE112" s="655"/>
      <c r="AF112" s="657"/>
    </row>
    <row r="113" spans="1:33" ht="33" x14ac:dyDescent="0.2">
      <c r="A113" s="452" t="s">
        <v>391</v>
      </c>
      <c r="B113" s="463" t="s">
        <v>11</v>
      </c>
      <c r="C113" s="651"/>
      <c r="D113" s="652"/>
      <c r="E113" s="652"/>
      <c r="F113" s="652"/>
      <c r="G113" s="653">
        <f t="shared" si="0"/>
        <v>0</v>
      </c>
      <c r="H113" s="422">
        <f t="shared" si="5"/>
        <v>0</v>
      </c>
      <c r="I113" s="652"/>
      <c r="J113" s="422">
        <f t="shared" si="6"/>
        <v>0</v>
      </c>
      <c r="K113" s="652"/>
      <c r="L113" s="652"/>
      <c r="M113" s="652"/>
      <c r="N113" s="652"/>
      <c r="O113" s="464">
        <f t="shared" si="2"/>
        <v>0</v>
      </c>
      <c r="P113" s="654"/>
      <c r="Q113" s="654"/>
      <c r="R113" s="655"/>
      <c r="S113" s="656"/>
      <c r="T113" s="685"/>
      <c r="U113" s="654"/>
      <c r="V113" s="655"/>
      <c r="W113" s="702">
        <f t="shared" si="7"/>
        <v>0</v>
      </c>
      <c r="X113" s="654"/>
      <c r="Y113" s="654"/>
      <c r="Z113" s="654"/>
      <c r="AA113" s="654"/>
      <c r="AB113" s="654"/>
      <c r="AC113" s="654"/>
      <c r="AD113" s="654"/>
      <c r="AE113" s="655"/>
      <c r="AF113" s="657"/>
    </row>
    <row r="114" spans="1:33" ht="25.5" x14ac:dyDescent="0.2">
      <c r="A114" s="438" t="s">
        <v>535</v>
      </c>
      <c r="B114" s="462" t="s">
        <v>392</v>
      </c>
      <c r="C114" s="651"/>
      <c r="D114" s="652"/>
      <c r="E114" s="652"/>
      <c r="F114" s="652"/>
      <c r="G114" s="653">
        <f t="shared" si="0"/>
        <v>0</v>
      </c>
      <c r="H114" s="422">
        <f t="shared" si="5"/>
        <v>0</v>
      </c>
      <c r="I114" s="652"/>
      <c r="J114" s="422">
        <f t="shared" si="6"/>
        <v>0</v>
      </c>
      <c r="K114" s="652"/>
      <c r="L114" s="652"/>
      <c r="M114" s="652"/>
      <c r="N114" s="652"/>
      <c r="O114" s="464">
        <f t="shared" si="2"/>
        <v>0</v>
      </c>
      <c r="P114" s="654"/>
      <c r="Q114" s="654"/>
      <c r="R114" s="655"/>
      <c r="S114" s="656"/>
      <c r="T114" s="685"/>
      <c r="U114" s="654"/>
      <c r="V114" s="655"/>
      <c r="W114" s="702">
        <f>Y114+AA114+AB114+AC114+AD114+AE114</f>
        <v>0</v>
      </c>
      <c r="X114" s="654"/>
      <c r="Y114" s="654"/>
      <c r="Z114" s="654"/>
      <c r="AA114" s="654"/>
      <c r="AB114" s="654"/>
      <c r="AC114" s="654"/>
      <c r="AD114" s="654"/>
      <c r="AE114" s="655"/>
      <c r="AF114" s="657"/>
    </row>
    <row r="115" spans="1:33" ht="17.25" thickBot="1" x14ac:dyDescent="0.25">
      <c r="A115" s="453" t="s">
        <v>393</v>
      </c>
      <c r="B115" s="463" t="s">
        <v>46</v>
      </c>
      <c r="C115" s="651"/>
      <c r="D115" s="652"/>
      <c r="E115" s="652"/>
      <c r="F115" s="652"/>
      <c r="G115" s="653">
        <f t="shared" si="0"/>
        <v>0</v>
      </c>
      <c r="H115" s="422">
        <f t="shared" si="5"/>
        <v>0</v>
      </c>
      <c r="I115" s="652"/>
      <c r="J115" s="422">
        <f t="shared" si="6"/>
        <v>0</v>
      </c>
      <c r="K115" s="652"/>
      <c r="L115" s="652"/>
      <c r="M115" s="652"/>
      <c r="N115" s="652"/>
      <c r="O115" s="464">
        <f t="shared" si="2"/>
        <v>0</v>
      </c>
      <c r="P115" s="654"/>
      <c r="Q115" s="654"/>
      <c r="R115" s="655"/>
      <c r="S115" s="656"/>
      <c r="T115" s="687"/>
      <c r="U115" s="661"/>
      <c r="V115" s="662"/>
      <c r="W115" s="702">
        <f t="shared" si="7"/>
        <v>0</v>
      </c>
      <c r="X115" s="654"/>
      <c r="Y115" s="654"/>
      <c r="Z115" s="654"/>
      <c r="AA115" s="654"/>
      <c r="AB115" s="654"/>
      <c r="AC115" s="654"/>
      <c r="AD115" s="654"/>
      <c r="AE115" s="655"/>
      <c r="AF115" s="657"/>
    </row>
    <row r="116" spans="1:33" ht="16.5" thickBot="1" x14ac:dyDescent="0.3">
      <c r="A116" s="494" t="s">
        <v>394</v>
      </c>
      <c r="B116" s="466" t="s">
        <v>401</v>
      </c>
      <c r="C116" s="473">
        <f>SUM(C14,C16,C25,C28,C44,C66,C74,C79,C98,C99,C100,C103,C113,C115,C42)</f>
        <v>7</v>
      </c>
      <c r="D116" s="473">
        <f>SUM(D14,D16,D25,D28,D44,D66,D74,D79,D98,D99,D100,D103,D113,D115,D42)</f>
        <v>30</v>
      </c>
      <c r="E116" s="473">
        <f t="shared" ref="E116:AF116" si="8">SUM(E14,E16,E25,E28,E44,E66,E74,E79,E98,E99,E100,E103,E113,E115,E42)</f>
        <v>0</v>
      </c>
      <c r="F116" s="473">
        <f t="shared" si="8"/>
        <v>0</v>
      </c>
      <c r="G116" s="473">
        <f t="shared" si="8"/>
        <v>30</v>
      </c>
      <c r="H116" s="473">
        <f t="shared" si="8"/>
        <v>37</v>
      </c>
      <c r="I116" s="473">
        <f t="shared" si="8"/>
        <v>0</v>
      </c>
      <c r="J116" s="473">
        <f t="shared" si="8"/>
        <v>28</v>
      </c>
      <c r="K116" s="473">
        <f t="shared" si="8"/>
        <v>19</v>
      </c>
      <c r="L116" s="473">
        <f t="shared" si="8"/>
        <v>9</v>
      </c>
      <c r="M116" s="473">
        <f t="shared" si="8"/>
        <v>6</v>
      </c>
      <c r="N116" s="473">
        <f t="shared" si="8"/>
        <v>22</v>
      </c>
      <c r="O116" s="473">
        <f t="shared" si="8"/>
        <v>9</v>
      </c>
      <c r="P116" s="473">
        <f t="shared" si="8"/>
        <v>12</v>
      </c>
      <c r="Q116" s="473">
        <f t="shared" si="8"/>
        <v>21</v>
      </c>
      <c r="R116" s="474">
        <f t="shared" si="8"/>
        <v>1</v>
      </c>
      <c r="S116" s="717">
        <f t="shared" si="8"/>
        <v>30</v>
      </c>
      <c r="T116" s="703">
        <f t="shared" si="8"/>
        <v>2</v>
      </c>
      <c r="U116" s="430">
        <f t="shared" si="8"/>
        <v>0</v>
      </c>
      <c r="V116" s="431">
        <f t="shared" si="8"/>
        <v>0</v>
      </c>
      <c r="W116" s="703">
        <f t="shared" si="8"/>
        <v>28</v>
      </c>
      <c r="X116" s="430">
        <f t="shared" si="8"/>
        <v>0</v>
      </c>
      <c r="Y116" s="430">
        <f t="shared" si="8"/>
        <v>25</v>
      </c>
      <c r="Z116" s="430">
        <f t="shared" si="8"/>
        <v>21</v>
      </c>
      <c r="AA116" s="430">
        <f t="shared" si="8"/>
        <v>3</v>
      </c>
      <c r="AB116" s="430">
        <f t="shared" si="8"/>
        <v>0</v>
      </c>
      <c r="AC116" s="430">
        <f t="shared" si="8"/>
        <v>0</v>
      </c>
      <c r="AD116" s="430">
        <f t="shared" si="8"/>
        <v>0</v>
      </c>
      <c r="AE116" s="431">
        <f t="shared" si="8"/>
        <v>0</v>
      </c>
      <c r="AF116" s="478">
        <f t="shared" si="8"/>
        <v>6</v>
      </c>
    </row>
    <row r="117" spans="1:33" ht="16.5" x14ac:dyDescent="0.2">
      <c r="A117" s="454" t="s">
        <v>444</v>
      </c>
      <c r="B117" s="468" t="s">
        <v>47</v>
      </c>
      <c r="C117" s="642">
        <v>2</v>
      </c>
      <c r="D117" s="643">
        <v>179</v>
      </c>
      <c r="E117" s="643"/>
      <c r="F117" s="643"/>
      <c r="G117" s="644">
        <f t="shared" si="0"/>
        <v>179</v>
      </c>
      <c r="H117" s="424">
        <f t="shared" ref="H117:H124" si="9">G117+C117</f>
        <v>181</v>
      </c>
      <c r="I117" s="643"/>
      <c r="J117" s="424">
        <f>K117+L117</f>
        <v>175</v>
      </c>
      <c r="K117" s="643">
        <v>155</v>
      </c>
      <c r="L117" s="643">
        <v>20</v>
      </c>
      <c r="M117" s="643"/>
      <c r="N117" s="645">
        <v>173</v>
      </c>
      <c r="O117" s="465">
        <f t="shared" si="2"/>
        <v>6</v>
      </c>
      <c r="P117" s="645">
        <v>3</v>
      </c>
      <c r="Q117" s="645">
        <v>175</v>
      </c>
      <c r="R117" s="714"/>
      <c r="S117" s="718" t="s">
        <v>91</v>
      </c>
      <c r="T117" s="475" t="s">
        <v>91</v>
      </c>
      <c r="U117" s="479" t="s">
        <v>91</v>
      </c>
      <c r="V117" s="476" t="s">
        <v>91</v>
      </c>
      <c r="W117" s="704" t="s">
        <v>91</v>
      </c>
      <c r="X117" s="479" t="s">
        <v>91</v>
      </c>
      <c r="Y117" s="479" t="s">
        <v>91</v>
      </c>
      <c r="Z117" s="479" t="s">
        <v>91</v>
      </c>
      <c r="AA117" s="479" t="s">
        <v>91</v>
      </c>
      <c r="AB117" s="479" t="s">
        <v>91</v>
      </c>
      <c r="AC117" s="479" t="s">
        <v>91</v>
      </c>
      <c r="AD117" s="479" t="s">
        <v>91</v>
      </c>
      <c r="AE117" s="476" t="s">
        <v>91</v>
      </c>
      <c r="AF117" s="425" t="s">
        <v>91</v>
      </c>
      <c r="AG117" s="641" t="s">
        <v>178</v>
      </c>
    </row>
    <row r="118" spans="1:33" ht="25.5" x14ac:dyDescent="0.2">
      <c r="A118" s="441" t="s">
        <v>536</v>
      </c>
      <c r="B118" s="469" t="s">
        <v>395</v>
      </c>
      <c r="C118" s="651"/>
      <c r="D118" s="652">
        <v>1</v>
      </c>
      <c r="E118" s="652"/>
      <c r="F118" s="652"/>
      <c r="G118" s="653">
        <f t="shared" si="0"/>
        <v>1</v>
      </c>
      <c r="H118" s="422">
        <f>G118+C118</f>
        <v>1</v>
      </c>
      <c r="I118" s="652"/>
      <c r="J118" s="422">
        <f t="shared" ref="J118:J124" si="10">K118+L118</f>
        <v>1</v>
      </c>
      <c r="K118" s="652"/>
      <c r="L118" s="652">
        <v>1</v>
      </c>
      <c r="M118" s="652"/>
      <c r="N118" s="654">
        <v>1</v>
      </c>
      <c r="O118" s="464">
        <f t="shared" si="2"/>
        <v>0</v>
      </c>
      <c r="P118" s="654"/>
      <c r="Q118" s="654">
        <v>1</v>
      </c>
      <c r="R118" s="713"/>
      <c r="S118" s="719" t="s">
        <v>91</v>
      </c>
      <c r="T118" s="472" t="s">
        <v>91</v>
      </c>
      <c r="U118" s="427" t="s">
        <v>91</v>
      </c>
      <c r="V118" s="426" t="s">
        <v>91</v>
      </c>
      <c r="W118" s="705" t="s">
        <v>91</v>
      </c>
      <c r="X118" s="427" t="s">
        <v>91</v>
      </c>
      <c r="Y118" s="427" t="s">
        <v>91</v>
      </c>
      <c r="Z118" s="427" t="s">
        <v>91</v>
      </c>
      <c r="AA118" s="427" t="s">
        <v>91</v>
      </c>
      <c r="AB118" s="427" t="s">
        <v>91</v>
      </c>
      <c r="AC118" s="427" t="s">
        <v>91</v>
      </c>
      <c r="AD118" s="427" t="s">
        <v>91</v>
      </c>
      <c r="AE118" s="426" t="s">
        <v>91</v>
      </c>
      <c r="AF118" s="428" t="s">
        <v>91</v>
      </c>
    </row>
    <row r="119" spans="1:33" ht="25.5" x14ac:dyDescent="0.2">
      <c r="A119" s="441" t="s">
        <v>692</v>
      </c>
      <c r="B119" s="469" t="s">
        <v>693</v>
      </c>
      <c r="C119" s="651"/>
      <c r="D119" s="652"/>
      <c r="E119" s="652"/>
      <c r="F119" s="652"/>
      <c r="G119" s="653">
        <f t="shared" si="0"/>
        <v>0</v>
      </c>
      <c r="H119" s="422">
        <f>G119+C119</f>
        <v>0</v>
      </c>
      <c r="I119" s="652"/>
      <c r="J119" s="422">
        <f t="shared" si="10"/>
        <v>0</v>
      </c>
      <c r="K119" s="652"/>
      <c r="L119" s="652"/>
      <c r="M119" s="652"/>
      <c r="N119" s="654"/>
      <c r="O119" s="464">
        <f t="shared" si="2"/>
        <v>0</v>
      </c>
      <c r="P119" s="654"/>
      <c r="Q119" s="654"/>
      <c r="R119" s="713"/>
      <c r="S119" s="719" t="s">
        <v>91</v>
      </c>
      <c r="T119" s="472" t="s">
        <v>91</v>
      </c>
      <c r="U119" s="427" t="s">
        <v>91</v>
      </c>
      <c r="V119" s="426" t="s">
        <v>91</v>
      </c>
      <c r="W119" s="705" t="s">
        <v>91</v>
      </c>
      <c r="X119" s="427" t="s">
        <v>91</v>
      </c>
      <c r="Y119" s="427" t="s">
        <v>91</v>
      </c>
      <c r="Z119" s="427" t="s">
        <v>91</v>
      </c>
      <c r="AA119" s="427" t="s">
        <v>91</v>
      </c>
      <c r="AB119" s="427" t="s">
        <v>91</v>
      </c>
      <c r="AC119" s="427" t="s">
        <v>91</v>
      </c>
      <c r="AD119" s="427" t="s">
        <v>91</v>
      </c>
      <c r="AE119" s="426" t="s">
        <v>91</v>
      </c>
      <c r="AF119" s="428" t="s">
        <v>91</v>
      </c>
    </row>
    <row r="120" spans="1:33" x14ac:dyDescent="0.2">
      <c r="A120" s="448" t="s">
        <v>396</v>
      </c>
      <c r="B120" s="469" t="s">
        <v>43</v>
      </c>
      <c r="C120" s="651"/>
      <c r="D120" s="652"/>
      <c r="E120" s="652"/>
      <c r="F120" s="652"/>
      <c r="G120" s="653">
        <f t="shared" si="0"/>
        <v>0</v>
      </c>
      <c r="H120" s="422">
        <f t="shared" si="9"/>
        <v>0</v>
      </c>
      <c r="I120" s="652"/>
      <c r="J120" s="422">
        <f t="shared" si="10"/>
        <v>0</v>
      </c>
      <c r="K120" s="652"/>
      <c r="L120" s="652"/>
      <c r="M120" s="652"/>
      <c r="N120" s="654"/>
      <c r="O120" s="464">
        <f>SUM(H120-J120)</f>
        <v>0</v>
      </c>
      <c r="P120" s="654"/>
      <c r="Q120" s="654"/>
      <c r="R120" s="713"/>
      <c r="S120" s="719" t="s">
        <v>91</v>
      </c>
      <c r="T120" s="472" t="s">
        <v>91</v>
      </c>
      <c r="U120" s="427" t="s">
        <v>91</v>
      </c>
      <c r="V120" s="426" t="s">
        <v>91</v>
      </c>
      <c r="W120" s="705" t="s">
        <v>91</v>
      </c>
      <c r="X120" s="427" t="s">
        <v>91</v>
      </c>
      <c r="Y120" s="427" t="s">
        <v>91</v>
      </c>
      <c r="Z120" s="427" t="s">
        <v>91</v>
      </c>
      <c r="AA120" s="427" t="s">
        <v>91</v>
      </c>
      <c r="AB120" s="427" t="s">
        <v>91</v>
      </c>
      <c r="AC120" s="427" t="s">
        <v>91</v>
      </c>
      <c r="AD120" s="427" t="s">
        <v>91</v>
      </c>
      <c r="AE120" s="426" t="s">
        <v>91</v>
      </c>
      <c r="AF120" s="428" t="s">
        <v>91</v>
      </c>
    </row>
    <row r="121" spans="1:33" ht="16.5" x14ac:dyDescent="0.2">
      <c r="A121" s="455" t="s">
        <v>445</v>
      </c>
      <c r="B121" s="470" t="s">
        <v>397</v>
      </c>
      <c r="C121" s="651"/>
      <c r="D121" s="652">
        <v>171</v>
      </c>
      <c r="E121" s="652"/>
      <c r="F121" s="652"/>
      <c r="G121" s="653">
        <f t="shared" si="0"/>
        <v>171</v>
      </c>
      <c r="H121" s="422">
        <f t="shared" si="9"/>
        <v>171</v>
      </c>
      <c r="I121" s="652"/>
      <c r="J121" s="422">
        <f t="shared" si="10"/>
        <v>171</v>
      </c>
      <c r="K121" s="652">
        <v>165</v>
      </c>
      <c r="L121" s="652">
        <v>6</v>
      </c>
      <c r="M121" s="652"/>
      <c r="N121" s="654">
        <v>171</v>
      </c>
      <c r="O121" s="464">
        <f t="shared" si="2"/>
        <v>0</v>
      </c>
      <c r="P121" s="654">
        <v>6</v>
      </c>
      <c r="Q121" s="654">
        <v>171</v>
      </c>
      <c r="R121" s="713"/>
      <c r="S121" s="719" t="s">
        <v>91</v>
      </c>
      <c r="T121" s="472" t="s">
        <v>91</v>
      </c>
      <c r="U121" s="427" t="s">
        <v>91</v>
      </c>
      <c r="V121" s="426" t="s">
        <v>91</v>
      </c>
      <c r="W121" s="705" t="s">
        <v>91</v>
      </c>
      <c r="X121" s="427" t="s">
        <v>91</v>
      </c>
      <c r="Y121" s="427" t="s">
        <v>91</v>
      </c>
      <c r="Z121" s="427" t="s">
        <v>91</v>
      </c>
      <c r="AA121" s="427" t="s">
        <v>91</v>
      </c>
      <c r="AB121" s="427" t="s">
        <v>91</v>
      </c>
      <c r="AC121" s="427" t="s">
        <v>91</v>
      </c>
      <c r="AD121" s="427" t="s">
        <v>91</v>
      </c>
      <c r="AE121" s="426" t="s">
        <v>91</v>
      </c>
      <c r="AF121" s="428" t="s">
        <v>91</v>
      </c>
    </row>
    <row r="122" spans="1:33" ht="17.25" thickBot="1" x14ac:dyDescent="0.35">
      <c r="A122" s="456" t="s">
        <v>399</v>
      </c>
      <c r="B122" s="471" t="s">
        <v>398</v>
      </c>
      <c r="C122" s="658">
        <v>1</v>
      </c>
      <c r="D122" s="659">
        <v>2</v>
      </c>
      <c r="E122" s="659"/>
      <c r="F122" s="659"/>
      <c r="G122" s="660">
        <f>D122+F122</f>
        <v>2</v>
      </c>
      <c r="H122" s="429">
        <f t="shared" si="9"/>
        <v>3</v>
      </c>
      <c r="I122" s="659"/>
      <c r="J122" s="429">
        <f t="shared" si="10"/>
        <v>3</v>
      </c>
      <c r="K122" s="659">
        <v>3</v>
      </c>
      <c r="L122" s="659"/>
      <c r="M122" s="659"/>
      <c r="N122" s="661">
        <v>3</v>
      </c>
      <c r="O122" s="467">
        <f t="shared" si="2"/>
        <v>0</v>
      </c>
      <c r="P122" s="661">
        <v>2</v>
      </c>
      <c r="Q122" s="661">
        <v>3</v>
      </c>
      <c r="R122" s="715">
        <v>1</v>
      </c>
      <c r="S122" s="711">
        <v>3</v>
      </c>
      <c r="T122" s="709">
        <v>1</v>
      </c>
      <c r="U122" s="661"/>
      <c r="V122" s="662">
        <v>2</v>
      </c>
      <c r="W122" s="706">
        <v>2</v>
      </c>
      <c r="X122" s="509"/>
      <c r="Y122" s="509"/>
      <c r="Z122" s="509"/>
      <c r="AA122" s="509"/>
      <c r="AB122" s="509"/>
      <c r="AC122" s="509"/>
      <c r="AD122" s="509"/>
      <c r="AE122" s="508">
        <v>2</v>
      </c>
      <c r="AF122" s="510"/>
      <c r="AG122" s="641" t="s">
        <v>178</v>
      </c>
    </row>
    <row r="123" spans="1:33" x14ac:dyDescent="0.2">
      <c r="A123" s="700" t="s">
        <v>790</v>
      </c>
      <c r="B123" s="469" t="s">
        <v>791</v>
      </c>
      <c r="C123" s="663"/>
      <c r="D123" s="664"/>
      <c r="E123" s="664"/>
      <c r="F123" s="664"/>
      <c r="G123" s="660">
        <f t="shared" si="0"/>
        <v>0</v>
      </c>
      <c r="H123" s="429">
        <f t="shared" si="9"/>
        <v>0</v>
      </c>
      <c r="I123" s="664"/>
      <c r="J123" s="429">
        <f t="shared" si="10"/>
        <v>0</v>
      </c>
      <c r="K123" s="664"/>
      <c r="L123" s="664"/>
      <c r="M123" s="664"/>
      <c r="N123" s="665"/>
      <c r="O123" s="467">
        <f>SUM(H123-J123)</f>
        <v>0</v>
      </c>
      <c r="P123" s="665"/>
      <c r="Q123" s="665"/>
      <c r="R123" s="716"/>
      <c r="S123" s="711"/>
      <c r="T123" s="710"/>
      <c r="U123" s="665"/>
      <c r="V123" s="666"/>
      <c r="W123" s="707"/>
      <c r="X123" s="668"/>
      <c r="Y123" s="668"/>
      <c r="Z123" s="668"/>
      <c r="AA123" s="668"/>
      <c r="AB123" s="668"/>
      <c r="AC123" s="668"/>
      <c r="AD123" s="668"/>
      <c r="AE123" s="667"/>
      <c r="AF123" s="669"/>
    </row>
    <row r="124" spans="1:33" ht="13.5" thickBot="1" x14ac:dyDescent="0.25">
      <c r="A124" s="700" t="s">
        <v>792</v>
      </c>
      <c r="B124" s="469" t="s">
        <v>793</v>
      </c>
      <c r="C124" s="663">
        <v>1</v>
      </c>
      <c r="D124" s="664">
        <v>2</v>
      </c>
      <c r="E124" s="664"/>
      <c r="F124" s="664"/>
      <c r="G124" s="660">
        <f>D124+F124</f>
        <v>2</v>
      </c>
      <c r="H124" s="429">
        <f t="shared" si="9"/>
        <v>3</v>
      </c>
      <c r="I124" s="664"/>
      <c r="J124" s="429">
        <f t="shared" si="10"/>
        <v>3</v>
      </c>
      <c r="K124" s="664">
        <v>3</v>
      </c>
      <c r="L124" s="664"/>
      <c r="M124" s="664"/>
      <c r="N124" s="665">
        <v>3</v>
      </c>
      <c r="O124" s="467">
        <f t="shared" ref="O124" si="11">SUM(H124-J124)</f>
        <v>0</v>
      </c>
      <c r="P124" s="665">
        <v>2</v>
      </c>
      <c r="Q124" s="665">
        <v>3</v>
      </c>
      <c r="R124" s="716">
        <v>1</v>
      </c>
      <c r="S124" s="712">
        <v>3</v>
      </c>
      <c r="T124" s="710">
        <v>1</v>
      </c>
      <c r="U124" s="665"/>
      <c r="V124" s="666">
        <v>2</v>
      </c>
      <c r="W124" s="707">
        <v>2</v>
      </c>
      <c r="X124" s="668"/>
      <c r="Y124" s="668"/>
      <c r="Z124" s="668"/>
      <c r="AA124" s="668"/>
      <c r="AB124" s="668"/>
      <c r="AC124" s="668"/>
      <c r="AD124" s="668"/>
      <c r="AE124" s="667">
        <v>2</v>
      </c>
      <c r="AF124" s="669"/>
    </row>
    <row r="125" spans="1:33" ht="16.5" thickBot="1" x14ac:dyDescent="0.3">
      <c r="A125" s="670" t="s">
        <v>400</v>
      </c>
      <c r="B125" s="671"/>
      <c r="C125" s="423">
        <f>SUM(C117,C121,C122,C116)</f>
        <v>10</v>
      </c>
      <c r="D125" s="430">
        <f>SUM(D117,D121,D122,D116)</f>
        <v>382</v>
      </c>
      <c r="E125" s="430">
        <f t="shared" ref="E125:R125" si="12">SUM(E117,E121,E122,E116)</f>
        <v>0</v>
      </c>
      <c r="F125" s="430">
        <f t="shared" si="12"/>
        <v>0</v>
      </c>
      <c r="G125" s="430">
        <f t="shared" si="12"/>
        <v>382</v>
      </c>
      <c r="H125" s="430">
        <f t="shared" si="12"/>
        <v>392</v>
      </c>
      <c r="I125" s="430">
        <f t="shared" si="12"/>
        <v>0</v>
      </c>
      <c r="J125" s="430">
        <f>SUM(J117,J121,J122,J116)</f>
        <v>377</v>
      </c>
      <c r="K125" s="430">
        <f t="shared" si="12"/>
        <v>342</v>
      </c>
      <c r="L125" s="430">
        <f t="shared" si="12"/>
        <v>35</v>
      </c>
      <c r="M125" s="430">
        <f t="shared" si="12"/>
        <v>6</v>
      </c>
      <c r="N125" s="430">
        <f t="shared" si="12"/>
        <v>369</v>
      </c>
      <c r="O125" s="430">
        <f t="shared" si="12"/>
        <v>15</v>
      </c>
      <c r="P125" s="430">
        <f t="shared" si="12"/>
        <v>23</v>
      </c>
      <c r="Q125" s="430">
        <f t="shared" si="12"/>
        <v>370</v>
      </c>
      <c r="R125" s="477">
        <f t="shared" si="12"/>
        <v>2</v>
      </c>
      <c r="S125" s="717">
        <f>SUM(S116:S122)</f>
        <v>33</v>
      </c>
      <c r="T125" s="703">
        <f t="shared" ref="T125:AE125" si="13">SUM(T116:T122)</f>
        <v>3</v>
      </c>
      <c r="U125" s="430">
        <f>SUM(U116:U122)</f>
        <v>0</v>
      </c>
      <c r="V125" s="431">
        <f>SUM(V116:V122)</f>
        <v>2</v>
      </c>
      <c r="W125" s="703">
        <f>SUM(W116:W122)</f>
        <v>30</v>
      </c>
      <c r="X125" s="430">
        <f t="shared" si="13"/>
        <v>0</v>
      </c>
      <c r="Y125" s="430">
        <f t="shared" si="13"/>
        <v>25</v>
      </c>
      <c r="Z125" s="430">
        <f t="shared" si="13"/>
        <v>21</v>
      </c>
      <c r="AA125" s="430">
        <f t="shared" si="13"/>
        <v>3</v>
      </c>
      <c r="AB125" s="430">
        <f t="shared" si="13"/>
        <v>0</v>
      </c>
      <c r="AC125" s="430">
        <f t="shared" si="13"/>
        <v>0</v>
      </c>
      <c r="AD125" s="430">
        <f t="shared" si="13"/>
        <v>0</v>
      </c>
      <c r="AE125" s="431">
        <f t="shared" si="13"/>
        <v>2</v>
      </c>
      <c r="AF125" s="478">
        <f>SUM(AF116:AF122)</f>
        <v>6</v>
      </c>
    </row>
    <row r="126" spans="1:3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3" x14ac:dyDescent="0.2">
      <c r="A127" s="5"/>
      <c r="B127" s="80" t="s">
        <v>13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3" x14ac:dyDescent="0.2">
      <c r="A128" s="5" t="s">
        <v>537</v>
      </c>
      <c r="B128" s="513">
        <v>1</v>
      </c>
      <c r="C128" s="48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">
      <c r="A129" s="1"/>
      <c r="B129" s="1"/>
      <c r="C129" s="1"/>
      <c r="D129" s="1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">
      <c r="A130" s="81" t="s">
        <v>219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AC130" s="1"/>
      <c r="AD130" s="1"/>
      <c r="AE130" s="1"/>
    </row>
    <row r="131" spans="1:31" x14ac:dyDescent="0.2">
      <c r="A131" s="8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">
      <c r="A132" s="82"/>
      <c r="B132" s="530" t="s">
        <v>13</v>
      </c>
      <c r="C132" s="6"/>
      <c r="D132" s="1"/>
      <c r="E132" s="375"/>
      <c r="F132" s="375"/>
      <c r="G132" s="37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">
      <c r="A133" s="482" t="s">
        <v>220</v>
      </c>
      <c r="B133" s="514">
        <v>380</v>
      </c>
      <c r="C133" s="495"/>
      <c r="D133" s="1"/>
      <c r="E133" s="375"/>
      <c r="F133" s="375"/>
      <c r="G133" s="37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">
      <c r="A134" s="482" t="s">
        <v>221</v>
      </c>
      <c r="B134" s="514">
        <v>82</v>
      </c>
      <c r="C134" s="672"/>
      <c r="D134" s="1"/>
      <c r="E134" s="375"/>
      <c r="F134" s="375"/>
      <c r="G134" s="37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">
      <c r="A135" s="483" t="s">
        <v>222</v>
      </c>
      <c r="B135" s="514">
        <v>183</v>
      </c>
      <c r="C135" s="672"/>
      <c r="D135" s="1"/>
      <c r="E135" s="375"/>
      <c r="F135" s="375"/>
      <c r="G135" s="37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">
      <c r="A136" s="482" t="s">
        <v>221</v>
      </c>
      <c r="B136" s="514">
        <v>52</v>
      </c>
      <c r="C136" s="672"/>
      <c r="D136" s="1"/>
      <c r="E136" s="375"/>
      <c r="F136" s="375"/>
      <c r="G136" s="37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">
      <c r="A137" s="482" t="s">
        <v>223</v>
      </c>
      <c r="B137" s="514">
        <v>0</v>
      </c>
      <c r="C137" s="672"/>
      <c r="D137" s="1"/>
      <c r="E137" s="375"/>
      <c r="F137" s="375"/>
      <c r="G137" s="37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">
      <c r="A138" s="482" t="s">
        <v>224</v>
      </c>
      <c r="B138" s="514">
        <v>3</v>
      </c>
      <c r="C138" s="672"/>
      <c r="D138" s="1"/>
      <c r="E138" s="375"/>
      <c r="F138" s="375"/>
      <c r="G138" s="37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">
      <c r="A139" s="482" t="s">
        <v>225</v>
      </c>
      <c r="B139" s="514">
        <v>0</v>
      </c>
      <c r="C139" s="672"/>
      <c r="D139" s="1"/>
      <c r="E139" s="375"/>
      <c r="F139" s="375"/>
      <c r="G139" s="37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">
      <c r="A140" s="483" t="s">
        <v>226</v>
      </c>
      <c r="B140" s="514">
        <v>1</v>
      </c>
      <c r="C140" s="672"/>
      <c r="D140" s="1"/>
      <c r="E140" s="375"/>
      <c r="F140" s="375"/>
      <c r="G140" s="37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">
      <c r="A141" s="482" t="s">
        <v>227</v>
      </c>
      <c r="B141" s="514">
        <v>0</v>
      </c>
      <c r="C141" s="672"/>
      <c r="D141" s="1"/>
      <c r="E141" s="375"/>
      <c r="F141" s="375"/>
      <c r="G141" s="37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">
      <c r="A142" s="482" t="s">
        <v>315</v>
      </c>
      <c r="B142" s="514">
        <v>1</v>
      </c>
      <c r="C142" s="672"/>
      <c r="D142" s="1"/>
      <c r="E142" s="375"/>
      <c r="F142" s="375"/>
      <c r="G142" s="37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">
      <c r="A143" s="6"/>
      <c r="B143" s="6"/>
      <c r="C143" s="673"/>
      <c r="D143" s="1"/>
      <c r="E143" s="375"/>
      <c r="F143" s="375"/>
      <c r="G143" s="37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">
      <c r="A144" s="83" t="s">
        <v>183</v>
      </c>
      <c r="B144" s="1"/>
      <c r="C144" s="375"/>
      <c r="D144" s="1"/>
      <c r="E144" s="375"/>
      <c r="F144" s="375"/>
      <c r="G144" s="37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">
      <c r="A145" s="83"/>
      <c r="B145" s="1"/>
      <c r="C145" s="375"/>
      <c r="D145" s="1"/>
      <c r="E145" s="375"/>
      <c r="F145" s="375"/>
      <c r="G145" s="37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">
      <c r="A146" s="5"/>
      <c r="B146" s="530" t="s">
        <v>13</v>
      </c>
      <c r="C146" s="484"/>
      <c r="D146" s="1"/>
      <c r="E146" s="375"/>
      <c r="F146" s="375"/>
      <c r="G146" s="37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">
      <c r="A147" s="84" t="s">
        <v>344</v>
      </c>
      <c r="B147" s="85">
        <v>15</v>
      </c>
      <c r="C147" s="485"/>
      <c r="D147" s="1"/>
      <c r="E147" s="375"/>
      <c r="F147" s="375"/>
      <c r="G147" s="37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">
      <c r="A148" s="5" t="s">
        <v>228</v>
      </c>
      <c r="B148" s="86">
        <v>9</v>
      </c>
      <c r="C148" s="486"/>
      <c r="D148" s="1"/>
      <c r="E148" s="375"/>
      <c r="F148" s="375"/>
      <c r="G148" s="37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">
      <c r="A149" s="5" t="s">
        <v>229</v>
      </c>
      <c r="B149" s="86">
        <v>2</v>
      </c>
      <c r="C149" s="486"/>
      <c r="D149" s="1"/>
      <c r="E149" s="375"/>
      <c r="F149" s="375"/>
      <c r="G149" s="37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">
      <c r="A150" s="5" t="s">
        <v>538</v>
      </c>
      <c r="B150" s="86">
        <v>2</v>
      </c>
      <c r="C150" s="486"/>
      <c r="D150" s="1"/>
      <c r="E150" s="375"/>
      <c r="F150" s="375"/>
      <c r="G150" s="37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">
      <c r="A151" s="5" t="s">
        <v>230</v>
      </c>
      <c r="B151" s="86">
        <v>2</v>
      </c>
      <c r="C151" s="486"/>
      <c r="D151" s="1"/>
      <c r="E151" s="375"/>
      <c r="F151" s="375"/>
      <c r="G151" s="37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">
      <c r="A152" s="937" t="s">
        <v>691</v>
      </c>
      <c r="B152" s="939">
        <v>2</v>
      </c>
      <c r="C152" s="940"/>
      <c r="D152" s="1"/>
      <c r="E152" s="375"/>
      <c r="F152" s="375"/>
      <c r="G152" s="37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">
      <c r="A153" s="938"/>
      <c r="B153" s="939"/>
      <c r="C153" s="940"/>
      <c r="D153" s="1"/>
      <c r="E153" s="375"/>
      <c r="F153" s="375"/>
      <c r="G153" s="37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">
      <c r="A154" s="1"/>
      <c r="B154" s="1"/>
      <c r="C154" s="1"/>
      <c r="D154" s="1"/>
      <c r="E154" s="375"/>
      <c r="F154" s="375"/>
      <c r="G154" s="37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">
      <c r="A155" s="83" t="s">
        <v>231</v>
      </c>
      <c r="B155" s="1"/>
      <c r="C155" s="1"/>
      <c r="D155" s="1"/>
      <c r="E155" s="375"/>
      <c r="F155" s="375"/>
      <c r="G155" s="37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">
      <c r="A156" s="83"/>
      <c r="B156" s="1"/>
      <c r="C156" s="1"/>
      <c r="D156" s="1"/>
      <c r="E156" s="375"/>
      <c r="F156" s="375"/>
      <c r="G156" s="37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">
      <c r="A157" s="5" t="s">
        <v>232</v>
      </c>
      <c r="B157" s="530" t="s">
        <v>13</v>
      </c>
      <c r="C157" s="6"/>
      <c r="D157" s="1"/>
      <c r="E157" s="375"/>
      <c r="F157" s="375"/>
      <c r="G157" s="37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">
      <c r="A158" s="5" t="s">
        <v>233</v>
      </c>
      <c r="B158" s="674">
        <v>1</v>
      </c>
      <c r="C158" s="672"/>
      <c r="D158" s="1"/>
      <c r="E158" s="375"/>
      <c r="F158" s="375"/>
      <c r="G158" s="37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">
      <c r="A159" s="87" t="s">
        <v>234</v>
      </c>
      <c r="B159" s="674">
        <v>0</v>
      </c>
      <c r="C159" s="672"/>
      <c r="D159" s="1"/>
      <c r="E159" s="375"/>
      <c r="F159" s="375"/>
      <c r="G159" s="37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">
      <c r="A160" s="87" t="s">
        <v>235</v>
      </c>
      <c r="B160" s="674">
        <v>0</v>
      </c>
      <c r="C160" s="672"/>
      <c r="D160" s="1"/>
      <c r="E160" s="375"/>
      <c r="F160" s="375"/>
      <c r="G160" s="375"/>
      <c r="H160" s="1"/>
      <c r="I160" s="1"/>
      <c r="J160" s="1"/>
      <c r="L160" s="552"/>
      <c r="M160" s="552"/>
      <c r="N160" s="552"/>
      <c r="O160" s="810" t="s">
        <v>52</v>
      </c>
      <c r="P160" s="810"/>
      <c r="Q160" s="810"/>
      <c r="R160" s="810"/>
      <c r="S160" s="810"/>
      <c r="T160" s="810"/>
      <c r="U160" s="810"/>
      <c r="V160" s="810"/>
      <c r="W160" s="810"/>
      <c r="X160" s="810"/>
      <c r="Y160" s="1"/>
      <c r="Z160" s="1"/>
      <c r="AA160" s="1"/>
      <c r="AB160" s="1"/>
      <c r="AC160" s="1"/>
      <c r="AD160" s="1"/>
      <c r="AE160" s="1"/>
    </row>
    <row r="161" spans="1:31" x14ac:dyDescent="0.2">
      <c r="A161" s="87" t="s">
        <v>236</v>
      </c>
      <c r="B161" s="674">
        <v>14</v>
      </c>
      <c r="C161" s="672"/>
      <c r="D161" s="1"/>
      <c r="E161" s="375"/>
      <c r="F161" s="375"/>
      <c r="G161" s="375"/>
      <c r="H161" s="1"/>
      <c r="I161" s="1"/>
      <c r="J161" s="1"/>
      <c r="K161" s="1"/>
      <c r="L161" s="1"/>
      <c r="M161" s="1"/>
      <c r="N161" s="1"/>
      <c r="O161" s="1" t="s">
        <v>644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s="182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7" t="s">
        <v>652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s="182" customForma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 t="s">
        <v>694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s="182" customFormat="1" x14ac:dyDescent="0.2">
      <c r="A164" s="527" t="s">
        <v>700</v>
      </c>
      <c r="B164" s="523"/>
      <c r="C164" s="52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 t="s">
        <v>702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s="182" customFormat="1" x14ac:dyDescent="0.2">
      <c r="A165" s="524"/>
      <c r="B165" s="529" t="s">
        <v>13</v>
      </c>
      <c r="C165" s="52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t="s">
        <v>798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s="182" customFormat="1" x14ac:dyDescent="0.2">
      <c r="A166" s="627" t="s">
        <v>698</v>
      </c>
      <c r="B166" s="675">
        <v>19</v>
      </c>
      <c r="C166" s="67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s="182" customFormat="1" ht="15" x14ac:dyDescent="0.25">
      <c r="A167" s="677" t="s">
        <v>699</v>
      </c>
      <c r="B167" s="678">
        <v>3</v>
      </c>
      <c r="C167" s="67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7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s="182" customFormat="1" ht="15" x14ac:dyDescent="0.25">
      <c r="A168" s="680"/>
      <c r="B168" s="681"/>
      <c r="C168" s="67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7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s="182" customFormat="1" ht="18" customHeight="1" x14ac:dyDescent="0.25">
      <c r="A169" s="31" t="s">
        <v>836</v>
      </c>
      <c r="B169" s="31" t="s">
        <v>860</v>
      </c>
      <c r="C169" s="32"/>
      <c r="D169" s="32"/>
      <c r="E169" s="33"/>
      <c r="F169" s="33"/>
      <c r="G169" s="33"/>
      <c r="H169" s="33"/>
      <c r="I169" s="33"/>
      <c r="J169" s="34" t="s">
        <v>834</v>
      </c>
      <c r="K169" s="35"/>
      <c r="L169" s="35"/>
      <c r="M169" s="35"/>
      <c r="N169" s="35"/>
      <c r="O169" s="7"/>
      <c r="P169" s="7"/>
      <c r="Q169" s="7"/>
      <c r="R169" s="7"/>
      <c r="S169" s="7"/>
      <c r="T169" s="35"/>
      <c r="U169" s="35"/>
      <c r="V169" s="35"/>
      <c r="W169" s="35"/>
      <c r="X169" s="35"/>
      <c r="Y169" s="35"/>
      <c r="Z169" s="7"/>
      <c r="AA169" s="7"/>
      <c r="AB169" s="7"/>
      <c r="AC169" s="7"/>
      <c r="AD169" s="7"/>
      <c r="AE169" s="7"/>
    </row>
    <row r="170" spans="1:31" s="182" customFormat="1" ht="18" customHeight="1" x14ac:dyDescent="0.25">
      <c r="A170" s="36"/>
      <c r="B170" s="31"/>
      <c r="C170" s="32"/>
      <c r="D170" s="32"/>
      <c r="E170" s="33"/>
      <c r="F170" s="33"/>
      <c r="G170" s="33"/>
      <c r="H170" s="33"/>
      <c r="I170" s="33"/>
      <c r="J170" s="37"/>
      <c r="K170" s="37"/>
      <c r="L170" s="37"/>
      <c r="M170" s="37"/>
      <c r="N170" s="37"/>
      <c r="O170" s="7"/>
      <c r="P170" s="7"/>
      <c r="Q170" s="7"/>
      <c r="R170" s="7"/>
      <c r="S170" s="7"/>
      <c r="T170" s="37"/>
      <c r="U170" s="37"/>
      <c r="V170" s="37"/>
      <c r="W170" s="37"/>
      <c r="X170" s="37"/>
      <c r="Y170" s="37"/>
      <c r="Z170" s="7"/>
      <c r="AA170" s="7"/>
      <c r="AB170" s="7"/>
      <c r="AC170" s="7"/>
      <c r="AD170" s="7"/>
      <c r="AE170" s="7"/>
    </row>
    <row r="171" spans="1:31" s="182" customFormat="1" x14ac:dyDescent="0.2">
      <c r="A171" s="38" t="s">
        <v>825</v>
      </c>
      <c r="B171" s="38" t="s">
        <v>830</v>
      </c>
      <c r="J171" s="38" t="s">
        <v>837</v>
      </c>
    </row>
    <row r="172" spans="1:31" s="182" customFormat="1" x14ac:dyDescent="0.2"/>
    <row r="173" spans="1:31" s="182" customFormat="1" x14ac:dyDescent="0.2"/>
    <row r="174" spans="1:31" s="182" customFormat="1" x14ac:dyDescent="0.2"/>
    <row r="175" spans="1:31" s="182" customFormat="1" x14ac:dyDescent="0.2"/>
    <row r="176" spans="1:31" s="182" customFormat="1" x14ac:dyDescent="0.2"/>
    <row r="177" s="182" customFormat="1" x14ac:dyDescent="0.2"/>
    <row r="178" s="182" customFormat="1" x14ac:dyDescent="0.2"/>
    <row r="179" s="182" customFormat="1" x14ac:dyDescent="0.2"/>
    <row r="180" s="182" customFormat="1" x14ac:dyDescent="0.2"/>
    <row r="181" s="182" customFormat="1" x14ac:dyDescent="0.2"/>
    <row r="182" s="182" customFormat="1" x14ac:dyDescent="0.2"/>
    <row r="183" s="182" customFormat="1" x14ac:dyDescent="0.2"/>
    <row r="184" s="182" customFormat="1" x14ac:dyDescent="0.2"/>
    <row r="185" s="182" customFormat="1" x14ac:dyDescent="0.2"/>
  </sheetData>
  <sheetProtection password="D259" sheet="1" objects="1" scenarios="1" formatColumns="0" formatRows="0"/>
  <mergeCells count="44">
    <mergeCell ref="A152:A153"/>
    <mergeCell ref="B152:B153"/>
    <mergeCell ref="C152:C153"/>
    <mergeCell ref="O160:X160"/>
    <mergeCell ref="AE5:AE12"/>
    <mergeCell ref="K6:K12"/>
    <mergeCell ref="L6:L12"/>
    <mergeCell ref="N6:N12"/>
    <mergeCell ref="X6:X12"/>
    <mergeCell ref="Y6:Y12"/>
    <mergeCell ref="M7:M12"/>
    <mergeCell ref="Z7:Z12"/>
    <mergeCell ref="W5:W12"/>
    <mergeCell ref="Y5:Z5"/>
    <mergeCell ref="AA5:AA12"/>
    <mergeCell ref="AB5:AB12"/>
    <mergeCell ref="AC5:AC12"/>
    <mergeCell ref="AD5:AD12"/>
    <mergeCell ref="T4:V4"/>
    <mergeCell ref="W4:AE4"/>
    <mergeCell ref="AF4:AF12"/>
    <mergeCell ref="U5:U12"/>
    <mergeCell ref="V5:V12"/>
    <mergeCell ref="J5:J12"/>
    <mergeCell ref="K5:N5"/>
    <mergeCell ref="R5:R12"/>
    <mergeCell ref="T5:T12"/>
    <mergeCell ref="S4:S12"/>
    <mergeCell ref="N1:Q1"/>
    <mergeCell ref="A3:A12"/>
    <mergeCell ref="B3:B12"/>
    <mergeCell ref="C3:R3"/>
    <mergeCell ref="S3:AF3"/>
    <mergeCell ref="C4:C12"/>
    <mergeCell ref="D4:D12"/>
    <mergeCell ref="E4:E12"/>
    <mergeCell ref="F4:F12"/>
    <mergeCell ref="G4:G12"/>
    <mergeCell ref="H4:H12"/>
    <mergeCell ref="J4:N4"/>
    <mergeCell ref="O4:O12"/>
    <mergeCell ref="P4:P12"/>
    <mergeCell ref="Q4:Q12"/>
    <mergeCell ref="I5:I12"/>
  </mergeCells>
  <conditionalFormatting sqref="C133 C135">
    <cfRule type="cellIs" dxfId="22" priority="24" stopIfTrue="1" operator="lessThan">
      <formula>$C134</formula>
    </cfRule>
  </conditionalFormatting>
  <dataValidations count="2">
    <dataValidation type="custom" allowBlank="1" showInputMessage="1" showErrorMessage="1" errorTitle="Грешка" error="Главата не е по-голямо или равно на В това число!" sqref="P15:R115 I15:I115">
      <formula1>I$14&gt;=I$15</formula1>
    </dataValidation>
    <dataValidation allowBlank="1" showInputMessage="1" showErrorMessage="1" errorTitle="Грешка" error="Главата не е по-голямо или равно на В това число!" sqref="X15:Y115 AA15:AD115 S15:S115"/>
  </dataValidations>
  <printOptions horizontalCentered="1"/>
  <pageMargins left="0" right="0" top="0.39370078740157483" bottom="0.19685039370078741" header="0" footer="0"/>
  <pageSetup paperSize="9" scale="61" orientation="landscape" r:id="rId1"/>
  <headerFooter>
    <oddFooter>&amp;R&amp;P</oddFooter>
  </headerFooter>
  <rowBreaks count="1" manualBreakCount="1">
    <brk id="12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stopIfTrue="1" operator="notEqual" id="{9E983C11-0A03-4A2E-ABA9-D35BCC4BA383}">
            <xm:f>'6.Приложение 3_НД'!$E$8+'6.Приложение 3_НД'!$H$8+'6.Приложение 3_НД'!$J$8</xm:f>
            <x14:dxf>
              <fill>
                <patternFill>
                  <bgColor rgb="FFFF0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ellIs" priority="22" stopIfTrue="1" operator="notEqual" id="{6B720943-1BE5-4B15-AB72-60D3E98FDF15}">
            <xm:f>'6.Приложение 3_НД'!$M$8+'6.Приложение 3_НД'!$P$8+'6.Приложение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G125</xm:sqref>
        </x14:conditionalFormatting>
        <x14:conditionalFormatting xmlns:xm="http://schemas.microsoft.com/office/excel/2006/main">
          <x14:cfRule type="cellIs" priority="21" stopIfTrue="1" operator="notEqual" id="{B7052AF9-1E27-402D-9D70-807C99FBFC6E}">
            <xm:f>'6.Приложение 3_НД'!$U$8+'6.Приложение 3_НД'!$X$8+'6.Приложение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H125</xm:sqref>
        </x14:conditionalFormatting>
        <x14:conditionalFormatting xmlns:xm="http://schemas.microsoft.com/office/excel/2006/main">
          <x14:cfRule type="cellIs" priority="20" stopIfTrue="1" operator="notEqual" id="{414ACC72-E24F-4F8A-B788-13914553508C}">
            <xm:f>'6.Приложение 3_НД'!$AC$8+'6.Приложение 3_НД'!$AF$8+'6.Приложение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J125</xm:sqref>
        </x14:conditionalFormatting>
        <x14:conditionalFormatting xmlns:xm="http://schemas.microsoft.com/office/excel/2006/main">
          <x14:cfRule type="cellIs" priority="19" stopIfTrue="1" operator="notEqual" id="{F9057C39-FCAC-42AC-AF48-32D414DFD449}">
            <xm:f>'6.Приложение 3_НД'!$AK$8+'6.Приложение 3_НД'!$AN$8+'6.Приложение 3_НД'!$AP$8</xm:f>
            <x14:dxf>
              <fill>
                <patternFill>
                  <bgColor rgb="FFFF0000"/>
                </patternFill>
              </fill>
            </x14:dxf>
          </x14:cfRule>
          <xm:sqref>K125</xm:sqref>
        </x14:conditionalFormatting>
        <x14:conditionalFormatting xmlns:xm="http://schemas.microsoft.com/office/excel/2006/main">
          <x14:cfRule type="cellIs" priority="18" operator="notEqual" id="{F256D960-8155-4D99-A878-8698DEC2D569}">
            <xm:f>'6.Приложение 3_НД'!$AS$8+'6.Приложение 3_НД'!$AV$8+'6.Приложение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L125</xm:sqref>
        </x14:conditionalFormatting>
        <x14:conditionalFormatting xmlns:xm="http://schemas.microsoft.com/office/excel/2006/main">
          <x14:cfRule type="cellIs" priority="17" operator="notEqual" id="{11839C6A-6EF2-4673-8341-6670E6DBEC69}">
            <xm:f>'6.Приложение 3_НД'!$BA$8+'6.Приложение 3_НД'!$BD$8+'6.Приложение 3_НД'!$BF$8</xm:f>
            <x14:dxf>
              <fill>
                <patternFill>
                  <bgColor rgb="FFFF0000"/>
                </patternFill>
              </fill>
            </x14:dxf>
          </x14:cfRule>
          <xm:sqref>N125</xm:sqref>
        </x14:conditionalFormatting>
        <x14:conditionalFormatting xmlns:xm="http://schemas.microsoft.com/office/excel/2006/main">
          <x14:cfRule type="cellIs" priority="15" stopIfTrue="1" operator="notEqual" id="{662321F4-835D-455F-B39D-014119F9113D}">
            <xm:f>'6.Приложение 3_НД'!$M$8</xm:f>
            <x14:dxf>
              <fill>
                <patternFill>
                  <bgColor rgb="FFFF0000"/>
                </patternFill>
              </fill>
            </x14:dxf>
          </x14:cfRule>
          <xm:sqref>G116</xm:sqref>
        </x14:conditionalFormatting>
        <x14:conditionalFormatting xmlns:xm="http://schemas.microsoft.com/office/excel/2006/main">
          <x14:cfRule type="cellIs" priority="14" stopIfTrue="1" operator="notEqual" id="{08E8BBC2-0248-409E-AAE1-6E338216D327}">
            <xm:f>'6.Приложение 3_НД'!$U$8</xm:f>
            <x14:dxf>
              <fill>
                <patternFill>
                  <bgColor rgb="FFFF0000"/>
                </patternFill>
              </fill>
            </x14:dxf>
          </x14:cfRule>
          <xm:sqref>H116</xm:sqref>
        </x14:conditionalFormatting>
        <x14:conditionalFormatting xmlns:xm="http://schemas.microsoft.com/office/excel/2006/main">
          <x14:cfRule type="cellIs" priority="13" stopIfTrue="1" operator="notEqual" id="{9A6CA8ED-AFD5-4B7F-BC43-51F4CADC6561}">
            <xm:f>'6.Приложение 3_НД'!$AC$8</xm:f>
            <x14:dxf>
              <fill>
                <patternFill>
                  <bgColor rgb="FFFF0000"/>
                </patternFill>
              </fill>
            </x14:dxf>
          </x14:cfRule>
          <xm:sqref>J116</xm:sqref>
        </x14:conditionalFormatting>
        <x14:conditionalFormatting xmlns:xm="http://schemas.microsoft.com/office/excel/2006/main">
          <x14:cfRule type="cellIs" priority="12" stopIfTrue="1" operator="notEqual" id="{410A8E1F-DDC6-457D-917E-2B96FCFBE0D1}">
            <xm:f>'6.Приложение 3_НД'!$AK$8</xm:f>
            <x14:dxf>
              <fill>
                <patternFill>
                  <bgColor rgb="FFFF0000"/>
                </patternFill>
              </fill>
            </x14:dxf>
          </x14:cfRule>
          <xm:sqref>K116</xm:sqref>
        </x14:conditionalFormatting>
        <x14:conditionalFormatting xmlns:xm="http://schemas.microsoft.com/office/excel/2006/main">
          <x14:cfRule type="cellIs" priority="11" stopIfTrue="1" operator="notEqual" id="{1053D641-6CFC-4550-BFDD-09B06F8E72DA}">
            <xm:f>'6.Приложение 3_НД'!$AS$8</xm:f>
            <x14:dxf>
              <fill>
                <patternFill>
                  <bgColor rgb="FFFF0000"/>
                </patternFill>
              </fill>
            </x14:dxf>
          </x14:cfRule>
          <xm:sqref>L116</xm:sqref>
        </x14:conditionalFormatting>
        <x14:conditionalFormatting xmlns:xm="http://schemas.microsoft.com/office/excel/2006/main">
          <x14:cfRule type="cellIs" priority="10" stopIfTrue="1" operator="notEqual" id="{245A6D9E-266D-4DBC-A3A2-049D2C619503}">
            <xm:f>'6.Приложение 3_НД'!$BA$8</xm:f>
            <x14:dxf>
              <fill>
                <patternFill>
                  <bgColor rgb="FFFF0000"/>
                </patternFill>
              </fill>
            </x14:dxf>
          </x14:cfRule>
          <xm:sqref>N116</xm:sqref>
        </x14:conditionalFormatting>
        <x14:conditionalFormatting xmlns:xm="http://schemas.microsoft.com/office/excel/2006/main">
          <x14:cfRule type="cellIs" priority="9" stopIfTrue="1" operator="notEqual" id="{3BDC4602-CCA8-4B25-A89B-5A8AEC878052}">
            <xm:f>'6.Приложение 3_НД'!$BI$8</xm:f>
            <x14:dxf>
              <fill>
                <patternFill>
                  <bgColor rgb="FFFF0000"/>
                </patternFill>
              </fill>
            </x14:dxf>
          </x14:cfRule>
          <xm:sqref>O116</xm:sqref>
        </x14:conditionalFormatting>
        <x14:conditionalFormatting xmlns:xm="http://schemas.microsoft.com/office/excel/2006/main">
          <x14:cfRule type="cellIs" priority="8" stopIfTrue="1" operator="notEqual" id="{0488C564-A45C-4EBB-8C8A-511A66C52DDD}">
            <xm:f>'6.Приложение 3_НД'!$J$8</xm:f>
            <x14:dxf>
              <fill>
                <patternFill>
                  <bgColor rgb="FFFF0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ellIs" priority="7" stopIfTrue="1" operator="notEqual" id="{098B801F-5A51-451A-AB64-0B8D4FB1FDDC}">
            <xm:f>'6.Приложение 3_НД'!$R$8</xm:f>
            <x14:dxf>
              <fill>
                <patternFill>
                  <bgColor rgb="FFFF0000"/>
                </patternFill>
              </fill>
            </x14:dxf>
          </x14:cfRule>
          <xm:sqref>G122</xm:sqref>
        </x14:conditionalFormatting>
        <x14:conditionalFormatting xmlns:xm="http://schemas.microsoft.com/office/excel/2006/main">
          <x14:cfRule type="cellIs" priority="6" stopIfTrue="1" operator="notEqual" id="{0377FBC2-4450-481D-B552-08A294A6B140}">
            <xm:f>'6.Приложение 3_НД'!$Z$8</xm:f>
            <x14:dxf>
              <fill>
                <patternFill>
                  <bgColor rgb="FFFF0000"/>
                </patternFill>
              </fill>
            </x14:dxf>
          </x14:cfRule>
          <xm:sqref>H122</xm:sqref>
        </x14:conditionalFormatting>
        <x14:conditionalFormatting xmlns:xm="http://schemas.microsoft.com/office/excel/2006/main">
          <x14:cfRule type="cellIs" priority="5" stopIfTrue="1" operator="notEqual" id="{4EE781AB-75C8-4F9A-8E39-5C5932AEDE60}">
            <xm:f>'6.Приложение 3_НД'!$AH$8</xm:f>
            <x14:dxf>
              <fill>
                <patternFill>
                  <bgColor rgb="FFFF0000"/>
                </patternFill>
              </fill>
            </x14:dxf>
          </x14:cfRule>
          <xm:sqref>J122</xm:sqref>
        </x14:conditionalFormatting>
        <x14:conditionalFormatting xmlns:xm="http://schemas.microsoft.com/office/excel/2006/main">
          <x14:cfRule type="cellIs" priority="4" stopIfTrue="1" operator="notEqual" id="{ACBE2E34-A7EE-4B48-862C-F02CE9850249}">
            <xm:f>'6.Приложение 3_НД'!$AP$8</xm:f>
            <x14:dxf>
              <fill>
                <patternFill>
                  <bgColor rgb="FFFF0000"/>
                </patternFill>
              </fill>
            </x14:dxf>
          </x14:cfRule>
          <xm:sqref>K122</xm:sqref>
        </x14:conditionalFormatting>
        <x14:conditionalFormatting xmlns:xm="http://schemas.microsoft.com/office/excel/2006/main">
          <x14:cfRule type="cellIs" priority="3" stopIfTrue="1" operator="notEqual" id="{EB894D5B-DDF5-42D2-A4B4-F3DA4D5BAB67}">
            <xm:f>'6.Приложение 3_НД'!$AX$8</xm:f>
            <x14:dxf>
              <fill>
                <patternFill>
                  <bgColor rgb="FFFF0000"/>
                </patternFill>
              </fill>
            </x14:dxf>
          </x14:cfRule>
          <xm:sqref>L122</xm:sqref>
        </x14:conditionalFormatting>
        <x14:conditionalFormatting xmlns:xm="http://schemas.microsoft.com/office/excel/2006/main">
          <x14:cfRule type="cellIs" priority="2" stopIfTrue="1" operator="notEqual" id="{5A051343-852B-49EF-9533-CA0399057AF3}">
            <xm:f>'6.Приложение 3_НД'!$BF$8</xm:f>
            <x14:dxf>
              <fill>
                <patternFill>
                  <bgColor rgb="FFFF0000"/>
                </patternFill>
              </fill>
            </x14:dxf>
          </x14:cfRule>
          <xm:sqref>N122</xm:sqref>
        </x14:conditionalFormatting>
        <x14:conditionalFormatting xmlns:xm="http://schemas.microsoft.com/office/excel/2006/main">
          <x14:cfRule type="cellIs" priority="1" stopIfTrue="1" operator="notEqual" id="{744DA030-C603-4FEB-9840-A239DEBFC24B}">
            <xm:f>'6.Приложение 3_НД'!$BN$8</xm:f>
            <x14:dxf>
              <fill>
                <patternFill>
                  <bgColor rgb="FFFF0000"/>
                </patternFill>
              </fill>
            </x14:dxf>
          </x14:cfRule>
          <xm:sqref>O122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59"/>
  <sheetViews>
    <sheetView topLeftCell="A2" zoomScale="110" zoomScaleNormal="110" workbookViewId="0">
      <selection activeCell="T27" sqref="T27"/>
    </sheetView>
  </sheetViews>
  <sheetFormatPr defaultRowHeight="12.75" x14ac:dyDescent="0.2"/>
  <cols>
    <col min="1" max="1" width="30.85546875" style="274" customWidth="1"/>
    <col min="2" max="2" width="5.140625" style="274" customWidth="1"/>
    <col min="3" max="3" width="6.140625" style="274" customWidth="1"/>
    <col min="4" max="4" width="7.28515625" style="274" customWidth="1"/>
    <col min="5" max="6" width="5.7109375" style="274" customWidth="1"/>
    <col min="7" max="7" width="7.140625" style="274" customWidth="1"/>
    <col min="8" max="8" width="6.5703125" style="274" customWidth="1"/>
    <col min="9" max="9" width="6.28515625" style="274" customWidth="1"/>
    <col min="10" max="10" width="5.42578125" style="274" customWidth="1"/>
    <col min="11" max="12" width="5.28515625" style="274" customWidth="1"/>
    <col min="13" max="13" width="5" style="274" customWidth="1"/>
    <col min="14" max="14" width="6.140625" style="274" customWidth="1"/>
    <col min="15" max="15" width="5.28515625" style="274" customWidth="1"/>
    <col min="16" max="16" width="6.85546875" style="274" customWidth="1"/>
    <col min="17" max="17" width="6" style="274" customWidth="1"/>
    <col min="18" max="18" width="5.5703125" style="274" customWidth="1"/>
    <col min="19" max="19" width="6.5703125" style="274" customWidth="1"/>
    <col min="20" max="20" width="7" style="274" customWidth="1"/>
    <col min="21" max="21" width="5.140625" style="274" customWidth="1"/>
    <col min="22" max="23" width="4.85546875" style="274" customWidth="1"/>
    <col min="24" max="24" width="6.42578125" style="274" customWidth="1"/>
    <col min="25" max="16384" width="9.140625" style="274"/>
  </cols>
  <sheetData>
    <row r="1" spans="1:25" s="27" customFormat="1" ht="12.75" customHeight="1" x14ac:dyDescent="0.2"/>
    <row r="2" spans="1:25" s="27" customFormat="1" ht="15.75" x14ac:dyDescent="0.25">
      <c r="A2" s="812" t="s">
        <v>358</v>
      </c>
      <c r="B2" s="812"/>
      <c r="C2" s="812"/>
      <c r="D2" s="812"/>
      <c r="E2" s="812"/>
      <c r="F2" s="812"/>
      <c r="G2" s="812"/>
      <c r="H2" s="812"/>
      <c r="I2" s="812"/>
      <c r="J2" s="548"/>
      <c r="K2" s="682" t="s">
        <v>799</v>
      </c>
      <c r="L2" s="548" t="s">
        <v>149</v>
      </c>
      <c r="M2" s="683">
        <v>12</v>
      </c>
      <c r="N2" s="812" t="s">
        <v>801</v>
      </c>
      <c r="O2" s="812"/>
      <c r="P2" s="812"/>
      <c r="Q2" s="812"/>
      <c r="R2" s="182"/>
      <c r="S2" s="182"/>
      <c r="T2" s="182"/>
      <c r="U2" s="182"/>
      <c r="V2" s="182"/>
      <c r="W2" s="182"/>
      <c r="X2" s="182"/>
      <c r="Y2" s="182"/>
    </row>
    <row r="3" spans="1:25" s="27" customFormat="1" ht="13.5" thickBo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5" x14ac:dyDescent="0.2">
      <c r="A4" s="871" t="s">
        <v>237</v>
      </c>
      <c r="B4" s="949" t="s">
        <v>19</v>
      </c>
      <c r="C4" s="951" t="s">
        <v>151</v>
      </c>
      <c r="D4" s="953" t="s">
        <v>152</v>
      </c>
      <c r="E4" s="955" t="s">
        <v>16</v>
      </c>
      <c r="F4" s="955"/>
      <c r="G4" s="956" t="s">
        <v>238</v>
      </c>
      <c r="H4" s="871" t="s">
        <v>239</v>
      </c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3"/>
      <c r="T4" s="960" t="s">
        <v>155</v>
      </c>
      <c r="U4" s="871" t="s">
        <v>240</v>
      </c>
      <c r="V4" s="872"/>
      <c r="W4" s="872"/>
      <c r="X4" s="873"/>
    </row>
    <row r="5" spans="1:25" x14ac:dyDescent="0.2">
      <c r="A5" s="948"/>
      <c r="B5" s="950"/>
      <c r="C5" s="952"/>
      <c r="D5" s="954"/>
      <c r="E5" s="959" t="s">
        <v>241</v>
      </c>
      <c r="F5" s="959" t="s">
        <v>242</v>
      </c>
      <c r="G5" s="957"/>
      <c r="H5" s="974" t="s">
        <v>243</v>
      </c>
      <c r="I5" s="964" t="s">
        <v>16</v>
      </c>
      <c r="J5" s="964"/>
      <c r="K5" s="964"/>
      <c r="L5" s="964"/>
      <c r="M5" s="964"/>
      <c r="N5" s="964"/>
      <c r="O5" s="964"/>
      <c r="P5" s="964"/>
      <c r="Q5" s="964"/>
      <c r="R5" s="964"/>
      <c r="S5" s="965"/>
      <c r="T5" s="961"/>
      <c r="U5" s="948"/>
      <c r="V5" s="962"/>
      <c r="W5" s="962"/>
      <c r="X5" s="963"/>
    </row>
    <row r="6" spans="1:25" ht="37.5" customHeight="1" x14ac:dyDescent="0.2">
      <c r="A6" s="948"/>
      <c r="B6" s="950"/>
      <c r="C6" s="952"/>
      <c r="D6" s="954"/>
      <c r="E6" s="959"/>
      <c r="F6" s="959"/>
      <c r="G6" s="957"/>
      <c r="H6" s="974"/>
      <c r="I6" s="954" t="s">
        <v>794</v>
      </c>
      <c r="J6" s="966" t="s">
        <v>795</v>
      </c>
      <c r="K6" s="966"/>
      <c r="L6" s="966"/>
      <c r="M6" s="966"/>
      <c r="N6" s="966"/>
      <c r="O6" s="966"/>
      <c r="P6" s="959" t="s">
        <v>244</v>
      </c>
      <c r="Q6" s="966" t="s">
        <v>796</v>
      </c>
      <c r="R6" s="966"/>
      <c r="S6" s="958" t="s">
        <v>245</v>
      </c>
      <c r="T6" s="961"/>
      <c r="U6" s="952" t="s">
        <v>246</v>
      </c>
      <c r="V6" s="959" t="s">
        <v>162</v>
      </c>
      <c r="W6" s="959" t="s">
        <v>247</v>
      </c>
      <c r="X6" s="880" t="s">
        <v>248</v>
      </c>
    </row>
    <row r="7" spans="1:25" x14ac:dyDescent="0.2">
      <c r="A7" s="948"/>
      <c r="B7" s="950"/>
      <c r="C7" s="952"/>
      <c r="D7" s="954"/>
      <c r="E7" s="959"/>
      <c r="F7" s="959"/>
      <c r="G7" s="957"/>
      <c r="H7" s="974"/>
      <c r="I7" s="954"/>
      <c r="J7" s="959" t="s">
        <v>249</v>
      </c>
      <c r="K7" s="959" t="s">
        <v>250</v>
      </c>
      <c r="L7" s="959" t="s">
        <v>251</v>
      </c>
      <c r="M7" s="959" t="s">
        <v>252</v>
      </c>
      <c r="N7" s="959" t="s">
        <v>253</v>
      </c>
      <c r="O7" s="959" t="s">
        <v>254</v>
      </c>
      <c r="P7" s="959"/>
      <c r="Q7" s="959" t="s">
        <v>255</v>
      </c>
      <c r="R7" s="959" t="s">
        <v>256</v>
      </c>
      <c r="S7" s="958"/>
      <c r="T7" s="961"/>
      <c r="U7" s="952"/>
      <c r="V7" s="959"/>
      <c r="W7" s="959"/>
      <c r="X7" s="880"/>
    </row>
    <row r="8" spans="1:25" x14ac:dyDescent="0.2">
      <c r="A8" s="948"/>
      <c r="B8" s="950"/>
      <c r="C8" s="952"/>
      <c r="D8" s="954"/>
      <c r="E8" s="959"/>
      <c r="F8" s="959"/>
      <c r="G8" s="957"/>
      <c r="H8" s="974"/>
      <c r="I8" s="954"/>
      <c r="J8" s="959"/>
      <c r="K8" s="959"/>
      <c r="L8" s="959"/>
      <c r="M8" s="959"/>
      <c r="N8" s="959"/>
      <c r="O8" s="959"/>
      <c r="P8" s="959"/>
      <c r="Q8" s="959"/>
      <c r="R8" s="959"/>
      <c r="S8" s="958"/>
      <c r="T8" s="961"/>
      <c r="U8" s="952"/>
      <c r="V8" s="959"/>
      <c r="W8" s="959"/>
      <c r="X8" s="880"/>
    </row>
    <row r="9" spans="1:25" ht="45" customHeight="1" x14ac:dyDescent="0.2">
      <c r="A9" s="948"/>
      <c r="B9" s="950"/>
      <c r="C9" s="952"/>
      <c r="D9" s="954"/>
      <c r="E9" s="959"/>
      <c r="F9" s="959"/>
      <c r="G9" s="957"/>
      <c r="H9" s="974"/>
      <c r="I9" s="954"/>
      <c r="J9" s="959"/>
      <c r="K9" s="959"/>
      <c r="L9" s="959"/>
      <c r="M9" s="959"/>
      <c r="N9" s="959"/>
      <c r="O9" s="959"/>
      <c r="P9" s="959"/>
      <c r="Q9" s="959"/>
      <c r="R9" s="959"/>
      <c r="S9" s="958"/>
      <c r="T9" s="961"/>
      <c r="U9" s="952"/>
      <c r="V9" s="959"/>
      <c r="W9" s="959"/>
      <c r="X9" s="880"/>
    </row>
    <row r="10" spans="1:25" x14ac:dyDescent="0.2">
      <c r="A10" s="948"/>
      <c r="B10" s="950"/>
      <c r="C10" s="952"/>
      <c r="D10" s="954"/>
      <c r="E10" s="959"/>
      <c r="F10" s="959"/>
      <c r="G10" s="957"/>
      <c r="H10" s="974"/>
      <c r="I10" s="954"/>
      <c r="J10" s="959"/>
      <c r="K10" s="959"/>
      <c r="L10" s="959"/>
      <c r="M10" s="959"/>
      <c r="N10" s="959"/>
      <c r="O10" s="959"/>
      <c r="P10" s="959"/>
      <c r="Q10" s="959"/>
      <c r="R10" s="959"/>
      <c r="S10" s="958"/>
      <c r="T10" s="961"/>
      <c r="U10" s="952"/>
      <c r="V10" s="959"/>
      <c r="W10" s="959"/>
      <c r="X10" s="880"/>
    </row>
    <row r="11" spans="1:25" x14ac:dyDescent="0.2">
      <c r="A11" s="948"/>
      <c r="B11" s="950"/>
      <c r="C11" s="952"/>
      <c r="D11" s="954"/>
      <c r="E11" s="959"/>
      <c r="F11" s="959"/>
      <c r="G11" s="957"/>
      <c r="H11" s="974"/>
      <c r="I11" s="954"/>
      <c r="J11" s="959"/>
      <c r="K11" s="959"/>
      <c r="L11" s="959"/>
      <c r="M11" s="959"/>
      <c r="N11" s="959"/>
      <c r="O11" s="959"/>
      <c r="P11" s="959"/>
      <c r="Q11" s="959"/>
      <c r="R11" s="959"/>
      <c r="S11" s="958"/>
      <c r="T11" s="961"/>
      <c r="U11" s="952"/>
      <c r="V11" s="959"/>
      <c r="W11" s="959"/>
      <c r="X11" s="880"/>
    </row>
    <row r="12" spans="1:25" x14ac:dyDescent="0.2">
      <c r="A12" s="948"/>
      <c r="B12" s="950"/>
      <c r="C12" s="952"/>
      <c r="D12" s="954"/>
      <c r="E12" s="959"/>
      <c r="F12" s="959"/>
      <c r="G12" s="957"/>
      <c r="H12" s="974"/>
      <c r="I12" s="954"/>
      <c r="J12" s="959"/>
      <c r="K12" s="959"/>
      <c r="L12" s="959"/>
      <c r="M12" s="959"/>
      <c r="N12" s="959"/>
      <c r="O12" s="959"/>
      <c r="P12" s="959"/>
      <c r="Q12" s="959"/>
      <c r="R12" s="959"/>
      <c r="S12" s="958"/>
      <c r="T12" s="961"/>
      <c r="U12" s="952"/>
      <c r="V12" s="959"/>
      <c r="W12" s="959"/>
      <c r="X12" s="880"/>
    </row>
    <row r="13" spans="1:25" x14ac:dyDescent="0.2">
      <c r="A13" s="391" t="s">
        <v>0</v>
      </c>
      <c r="B13" s="394" t="s">
        <v>1</v>
      </c>
      <c r="C13" s="391">
        <v>1</v>
      </c>
      <c r="D13" s="393">
        <v>2</v>
      </c>
      <c r="E13" s="393">
        <v>3</v>
      </c>
      <c r="F13" s="393">
        <v>4</v>
      </c>
      <c r="G13" s="394">
        <v>5</v>
      </c>
      <c r="H13" s="391">
        <v>6</v>
      </c>
      <c r="I13" s="393">
        <v>7</v>
      </c>
      <c r="J13" s="393">
        <v>8</v>
      </c>
      <c r="K13" s="393">
        <v>9</v>
      </c>
      <c r="L13" s="393">
        <v>10</v>
      </c>
      <c r="M13" s="393">
        <v>11</v>
      </c>
      <c r="N13" s="393">
        <v>12</v>
      </c>
      <c r="O13" s="393">
        <v>13</v>
      </c>
      <c r="P13" s="393">
        <v>14</v>
      </c>
      <c r="Q13" s="393">
        <v>15</v>
      </c>
      <c r="R13" s="393">
        <v>16</v>
      </c>
      <c r="S13" s="394">
        <v>17</v>
      </c>
      <c r="T13" s="396">
        <v>18</v>
      </c>
      <c r="U13" s="391">
        <v>19</v>
      </c>
      <c r="V13" s="393">
        <v>20</v>
      </c>
      <c r="W13" s="393">
        <v>21</v>
      </c>
      <c r="X13" s="394">
        <v>22</v>
      </c>
    </row>
    <row r="14" spans="1:25" x14ac:dyDescent="0.2">
      <c r="A14" s="684" t="s">
        <v>851</v>
      </c>
      <c r="B14" s="384" t="s">
        <v>168</v>
      </c>
      <c r="C14" s="685"/>
      <c r="D14" s="654">
        <v>4</v>
      </c>
      <c r="E14" s="654">
        <v>4</v>
      </c>
      <c r="F14" s="654"/>
      <c r="G14" s="60">
        <f>C14+D14</f>
        <v>4</v>
      </c>
      <c r="H14" s="89">
        <f>I14+J14+K14+L14+M14+N14+O14+P14+Q14+R14+S14</f>
        <v>3</v>
      </c>
      <c r="I14" s="654">
        <v>1</v>
      </c>
      <c r="J14" s="654"/>
      <c r="K14" s="654"/>
      <c r="L14" s="654">
        <v>1</v>
      </c>
      <c r="M14" s="654"/>
      <c r="N14" s="654"/>
      <c r="O14" s="654"/>
      <c r="P14" s="654"/>
      <c r="Q14" s="654"/>
      <c r="R14" s="654"/>
      <c r="S14" s="655">
        <v>1</v>
      </c>
      <c r="T14" s="90">
        <f>G14-H14</f>
        <v>1</v>
      </c>
      <c r="U14" s="685"/>
      <c r="V14" s="654">
        <v>1</v>
      </c>
      <c r="W14" s="654">
        <v>1</v>
      </c>
      <c r="X14" s="60">
        <f>U14+V14-W14</f>
        <v>0</v>
      </c>
    </row>
    <row r="15" spans="1:25" x14ac:dyDescent="0.2">
      <c r="A15" s="684" t="s">
        <v>852</v>
      </c>
      <c r="B15" s="384" t="s">
        <v>169</v>
      </c>
      <c r="C15" s="685"/>
      <c r="D15" s="654">
        <v>1</v>
      </c>
      <c r="E15" s="654"/>
      <c r="F15" s="654">
        <v>1</v>
      </c>
      <c r="G15" s="60">
        <f>C15+D15</f>
        <v>1</v>
      </c>
      <c r="H15" s="89">
        <f t="shared" ref="H15:H26" si="0">I15+J15+K15+L15+M15+N15+O15+P15+Q15+R15+S15</f>
        <v>1</v>
      </c>
      <c r="I15" s="654">
        <v>1</v>
      </c>
      <c r="J15" s="654"/>
      <c r="K15" s="654"/>
      <c r="L15" s="654"/>
      <c r="M15" s="654"/>
      <c r="N15" s="654"/>
      <c r="O15" s="654"/>
      <c r="P15" s="654"/>
      <c r="Q15" s="654"/>
      <c r="R15" s="654"/>
      <c r="S15" s="655"/>
      <c r="T15" s="90">
        <f t="shared" ref="T15:T26" si="1">G15-H15</f>
        <v>0</v>
      </c>
      <c r="U15" s="685"/>
      <c r="V15" s="654">
        <v>3</v>
      </c>
      <c r="W15" s="654">
        <v>3</v>
      </c>
      <c r="X15" s="60">
        <f t="shared" ref="X15:X26" si="2">U15+V15-W15</f>
        <v>0</v>
      </c>
    </row>
    <row r="16" spans="1:25" x14ac:dyDescent="0.2">
      <c r="A16" s="684" t="s">
        <v>799</v>
      </c>
      <c r="B16" s="384" t="s">
        <v>170</v>
      </c>
      <c r="C16" s="685">
        <v>6</v>
      </c>
      <c r="D16" s="654">
        <v>20</v>
      </c>
      <c r="E16" s="654">
        <v>18</v>
      </c>
      <c r="F16" s="654">
        <v>2</v>
      </c>
      <c r="G16" s="60">
        <f t="shared" ref="G16:G26" si="3">C16+D16</f>
        <v>26</v>
      </c>
      <c r="H16" s="89">
        <f t="shared" si="0"/>
        <v>21</v>
      </c>
      <c r="I16" s="654">
        <v>10</v>
      </c>
      <c r="J16" s="654"/>
      <c r="K16" s="654">
        <v>1</v>
      </c>
      <c r="L16" s="654">
        <v>3</v>
      </c>
      <c r="M16" s="654"/>
      <c r="N16" s="654">
        <v>3</v>
      </c>
      <c r="O16" s="654">
        <v>1</v>
      </c>
      <c r="P16" s="654"/>
      <c r="Q16" s="654">
        <v>1</v>
      </c>
      <c r="R16" s="654">
        <v>2</v>
      </c>
      <c r="S16" s="655"/>
      <c r="T16" s="90">
        <f t="shared" si="1"/>
        <v>5</v>
      </c>
      <c r="U16" s="685">
        <v>2</v>
      </c>
      <c r="V16" s="654">
        <v>20</v>
      </c>
      <c r="W16" s="654">
        <v>22</v>
      </c>
      <c r="X16" s="60">
        <f t="shared" si="2"/>
        <v>0</v>
      </c>
    </row>
    <row r="17" spans="1:24" x14ac:dyDescent="0.2">
      <c r="A17" s="684" t="s">
        <v>853</v>
      </c>
      <c r="B17" s="384" t="s">
        <v>171</v>
      </c>
      <c r="C17" s="685"/>
      <c r="D17" s="654">
        <v>7</v>
      </c>
      <c r="E17" s="654">
        <v>5</v>
      </c>
      <c r="F17" s="654">
        <v>2</v>
      </c>
      <c r="G17" s="60">
        <f t="shared" si="3"/>
        <v>7</v>
      </c>
      <c r="H17" s="89">
        <f t="shared" si="0"/>
        <v>6</v>
      </c>
      <c r="I17" s="654">
        <v>2</v>
      </c>
      <c r="J17" s="654"/>
      <c r="K17" s="654"/>
      <c r="L17" s="654"/>
      <c r="M17" s="654"/>
      <c r="N17" s="654"/>
      <c r="O17" s="654"/>
      <c r="P17" s="654"/>
      <c r="Q17" s="654">
        <v>4</v>
      </c>
      <c r="R17" s="654"/>
      <c r="S17" s="655"/>
      <c r="T17" s="90">
        <f t="shared" si="1"/>
        <v>1</v>
      </c>
      <c r="U17" s="685"/>
      <c r="V17" s="654">
        <v>5</v>
      </c>
      <c r="W17" s="654">
        <v>5</v>
      </c>
      <c r="X17" s="60">
        <f t="shared" si="2"/>
        <v>0</v>
      </c>
    </row>
    <row r="18" spans="1:24" x14ac:dyDescent="0.2">
      <c r="A18" s="684"/>
      <c r="B18" s="384" t="s">
        <v>172</v>
      </c>
      <c r="C18" s="685"/>
      <c r="D18" s="654"/>
      <c r="E18" s="654"/>
      <c r="F18" s="654"/>
      <c r="G18" s="60">
        <f t="shared" si="3"/>
        <v>0</v>
      </c>
      <c r="H18" s="89">
        <f t="shared" si="0"/>
        <v>0</v>
      </c>
      <c r="I18" s="654"/>
      <c r="J18" s="654"/>
      <c r="K18" s="654"/>
      <c r="L18" s="654"/>
      <c r="M18" s="654"/>
      <c r="N18" s="654"/>
      <c r="O18" s="654"/>
      <c r="P18" s="654"/>
      <c r="Q18" s="654"/>
      <c r="R18" s="654"/>
      <c r="S18" s="655"/>
      <c r="T18" s="90">
        <f t="shared" si="1"/>
        <v>0</v>
      </c>
      <c r="U18" s="685"/>
      <c r="V18" s="654"/>
      <c r="W18" s="654"/>
      <c r="X18" s="60">
        <f t="shared" si="2"/>
        <v>0</v>
      </c>
    </row>
    <row r="19" spans="1:24" x14ac:dyDescent="0.2">
      <c r="A19" s="684"/>
      <c r="B19" s="384" t="s">
        <v>173</v>
      </c>
      <c r="C19" s="685"/>
      <c r="D19" s="654"/>
      <c r="E19" s="654"/>
      <c r="F19" s="654"/>
      <c r="G19" s="60">
        <f>C19+D19</f>
        <v>0</v>
      </c>
      <c r="H19" s="89">
        <f t="shared" si="0"/>
        <v>0</v>
      </c>
      <c r="I19" s="654"/>
      <c r="J19" s="654"/>
      <c r="K19" s="654"/>
      <c r="L19" s="654"/>
      <c r="M19" s="654"/>
      <c r="N19" s="654"/>
      <c r="O19" s="654"/>
      <c r="P19" s="654"/>
      <c r="Q19" s="654"/>
      <c r="R19" s="654"/>
      <c r="S19" s="655"/>
      <c r="T19" s="90">
        <f t="shared" si="1"/>
        <v>0</v>
      </c>
      <c r="U19" s="685"/>
      <c r="V19" s="654"/>
      <c r="W19" s="654"/>
      <c r="X19" s="60">
        <f t="shared" si="2"/>
        <v>0</v>
      </c>
    </row>
    <row r="20" spans="1:24" x14ac:dyDescent="0.2">
      <c r="A20" s="684"/>
      <c r="B20" s="384" t="s">
        <v>174</v>
      </c>
      <c r="C20" s="685"/>
      <c r="D20" s="654"/>
      <c r="E20" s="654"/>
      <c r="F20" s="654"/>
      <c r="G20" s="60">
        <f t="shared" si="3"/>
        <v>0</v>
      </c>
      <c r="H20" s="89">
        <f t="shared" si="0"/>
        <v>0</v>
      </c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5"/>
      <c r="T20" s="90">
        <f t="shared" si="1"/>
        <v>0</v>
      </c>
      <c r="U20" s="685"/>
      <c r="V20" s="654"/>
      <c r="W20" s="654"/>
      <c r="X20" s="60">
        <f t="shared" si="2"/>
        <v>0</v>
      </c>
    </row>
    <row r="21" spans="1:24" x14ac:dyDescent="0.2">
      <c r="A21" s="684"/>
      <c r="B21" s="384" t="s">
        <v>175</v>
      </c>
      <c r="C21" s="685"/>
      <c r="D21" s="654"/>
      <c r="E21" s="654"/>
      <c r="F21" s="654"/>
      <c r="G21" s="60">
        <f t="shared" si="3"/>
        <v>0</v>
      </c>
      <c r="H21" s="89">
        <f>I21+J21+K21+L21+M21+N21+O21+P21+Q21+R21+S21</f>
        <v>0</v>
      </c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5"/>
      <c r="T21" s="90">
        <f t="shared" si="1"/>
        <v>0</v>
      </c>
      <c r="U21" s="685"/>
      <c r="V21" s="654"/>
      <c r="W21" s="654"/>
      <c r="X21" s="60">
        <f t="shared" si="2"/>
        <v>0</v>
      </c>
    </row>
    <row r="22" spans="1:24" x14ac:dyDescent="0.2">
      <c r="A22" s="684"/>
      <c r="B22" s="384" t="s">
        <v>176</v>
      </c>
      <c r="C22" s="685"/>
      <c r="D22" s="654"/>
      <c r="E22" s="654"/>
      <c r="F22" s="654"/>
      <c r="G22" s="60">
        <f t="shared" si="3"/>
        <v>0</v>
      </c>
      <c r="H22" s="89">
        <f t="shared" si="0"/>
        <v>0</v>
      </c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5"/>
      <c r="T22" s="90">
        <f t="shared" si="1"/>
        <v>0</v>
      </c>
      <c r="U22" s="685"/>
      <c r="V22" s="654"/>
      <c r="W22" s="654"/>
      <c r="X22" s="60">
        <f t="shared" si="2"/>
        <v>0</v>
      </c>
    </row>
    <row r="23" spans="1:24" x14ac:dyDescent="0.2">
      <c r="A23" s="684"/>
      <c r="B23" s="384" t="s">
        <v>2</v>
      </c>
      <c r="C23" s="685"/>
      <c r="D23" s="654"/>
      <c r="E23" s="654"/>
      <c r="F23" s="654"/>
      <c r="G23" s="60">
        <f t="shared" si="3"/>
        <v>0</v>
      </c>
      <c r="H23" s="89">
        <f t="shared" si="0"/>
        <v>0</v>
      </c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5"/>
      <c r="T23" s="90">
        <f>G23-H23</f>
        <v>0</v>
      </c>
      <c r="U23" s="685"/>
      <c r="V23" s="654"/>
      <c r="W23" s="654"/>
      <c r="X23" s="60">
        <f t="shared" si="2"/>
        <v>0</v>
      </c>
    </row>
    <row r="24" spans="1:24" x14ac:dyDescent="0.2">
      <c r="A24" s="684"/>
      <c r="B24" s="384" t="s">
        <v>32</v>
      </c>
      <c r="C24" s="685"/>
      <c r="D24" s="654"/>
      <c r="E24" s="654"/>
      <c r="F24" s="654"/>
      <c r="G24" s="60">
        <f t="shared" si="3"/>
        <v>0</v>
      </c>
      <c r="H24" s="89">
        <f t="shared" si="0"/>
        <v>0</v>
      </c>
      <c r="I24" s="654"/>
      <c r="J24" s="654"/>
      <c r="K24" s="654"/>
      <c r="L24" s="654"/>
      <c r="M24" s="654"/>
      <c r="N24" s="654"/>
      <c r="O24" s="654"/>
      <c r="P24" s="654"/>
      <c r="Q24" s="654"/>
      <c r="R24" s="654"/>
      <c r="S24" s="655"/>
      <c r="T24" s="90">
        <f t="shared" si="1"/>
        <v>0</v>
      </c>
      <c r="U24" s="685"/>
      <c r="V24" s="654"/>
      <c r="W24" s="654"/>
      <c r="X24" s="60">
        <f t="shared" si="2"/>
        <v>0</v>
      </c>
    </row>
    <row r="25" spans="1:24" x14ac:dyDescent="0.2">
      <c r="A25" s="684"/>
      <c r="B25" s="384" t="s">
        <v>33</v>
      </c>
      <c r="C25" s="685"/>
      <c r="D25" s="654"/>
      <c r="E25" s="654"/>
      <c r="F25" s="654"/>
      <c r="G25" s="60">
        <f t="shared" si="3"/>
        <v>0</v>
      </c>
      <c r="H25" s="89">
        <f t="shared" si="0"/>
        <v>0</v>
      </c>
      <c r="I25" s="654"/>
      <c r="J25" s="654"/>
      <c r="K25" s="654"/>
      <c r="L25" s="654"/>
      <c r="M25" s="654"/>
      <c r="N25" s="654"/>
      <c r="O25" s="654"/>
      <c r="P25" s="654"/>
      <c r="Q25" s="654"/>
      <c r="R25" s="654"/>
      <c r="S25" s="655"/>
      <c r="T25" s="90">
        <f t="shared" si="1"/>
        <v>0</v>
      </c>
      <c r="U25" s="685"/>
      <c r="V25" s="654"/>
      <c r="W25" s="654"/>
      <c r="X25" s="60">
        <f t="shared" si="2"/>
        <v>0</v>
      </c>
    </row>
    <row r="26" spans="1:24" ht="13.5" thickBot="1" x14ac:dyDescent="0.25">
      <c r="A26" s="686"/>
      <c r="B26" s="385" t="s">
        <v>355</v>
      </c>
      <c r="C26" s="687"/>
      <c r="D26" s="661"/>
      <c r="E26" s="661"/>
      <c r="F26" s="661"/>
      <c r="G26" s="60">
        <f t="shared" si="3"/>
        <v>0</v>
      </c>
      <c r="H26" s="89">
        <f t="shared" si="0"/>
        <v>0</v>
      </c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2"/>
      <c r="T26" s="90">
        <f t="shared" si="1"/>
        <v>0</v>
      </c>
      <c r="U26" s="687"/>
      <c r="V26" s="661"/>
      <c r="W26" s="661"/>
      <c r="X26" s="60">
        <f t="shared" si="2"/>
        <v>0</v>
      </c>
    </row>
    <row r="27" spans="1:24" ht="13.5" thickBot="1" x14ac:dyDescent="0.25">
      <c r="A27" s="91" t="s">
        <v>177</v>
      </c>
      <c r="B27" s="688"/>
      <c r="C27" s="92">
        <f>SUM(C14:C26)</f>
        <v>6</v>
      </c>
      <c r="D27" s="92">
        <f>SUM(D14:D26)</f>
        <v>32</v>
      </c>
      <c r="E27" s="92">
        <f t="shared" ref="E27:X27" si="4">SUM(E14:E26)</f>
        <v>27</v>
      </c>
      <c r="F27" s="92">
        <f t="shared" si="4"/>
        <v>5</v>
      </c>
      <c r="G27" s="92">
        <f>SUM(G14:G26)</f>
        <v>38</v>
      </c>
      <c r="H27" s="92">
        <f t="shared" si="4"/>
        <v>31</v>
      </c>
      <c r="I27" s="92">
        <f>SUM(I14:I26)</f>
        <v>14</v>
      </c>
      <c r="J27" s="92">
        <f>SUM(J14:J26)</f>
        <v>0</v>
      </c>
      <c r="K27" s="92">
        <f t="shared" si="4"/>
        <v>1</v>
      </c>
      <c r="L27" s="92">
        <f t="shared" si="4"/>
        <v>4</v>
      </c>
      <c r="M27" s="92">
        <f t="shared" si="4"/>
        <v>0</v>
      </c>
      <c r="N27" s="92">
        <f t="shared" si="4"/>
        <v>3</v>
      </c>
      <c r="O27" s="92">
        <f t="shared" si="4"/>
        <v>1</v>
      </c>
      <c r="P27" s="92">
        <f t="shared" si="4"/>
        <v>0</v>
      </c>
      <c r="Q27" s="92">
        <f t="shared" si="4"/>
        <v>5</v>
      </c>
      <c r="R27" s="92">
        <f t="shared" si="4"/>
        <v>2</v>
      </c>
      <c r="S27" s="92">
        <f t="shared" si="4"/>
        <v>1</v>
      </c>
      <c r="T27" s="92">
        <f>SUM(T14:T26)</f>
        <v>7</v>
      </c>
      <c r="U27" s="92">
        <f t="shared" si="4"/>
        <v>2</v>
      </c>
      <c r="V27" s="92">
        <f t="shared" si="4"/>
        <v>29</v>
      </c>
      <c r="W27" s="92">
        <f t="shared" si="4"/>
        <v>31</v>
      </c>
      <c r="X27" s="92">
        <f t="shared" si="4"/>
        <v>0</v>
      </c>
    </row>
    <row r="28" spans="1:24" x14ac:dyDescent="0.2">
      <c r="A28" s="689"/>
      <c r="B28" s="690"/>
      <c r="C28" s="689"/>
      <c r="D28" s="689"/>
      <c r="F28" s="689" t="s">
        <v>257</v>
      </c>
      <c r="G28" s="689"/>
      <c r="H28" s="689" t="s">
        <v>258</v>
      </c>
      <c r="I28" s="689"/>
      <c r="J28" s="689"/>
      <c r="K28" s="689"/>
      <c r="L28" s="689"/>
      <c r="M28" s="689"/>
      <c r="N28" s="689"/>
      <c r="O28" s="689"/>
      <c r="P28" s="689"/>
      <c r="Q28" s="689"/>
      <c r="R28" s="689"/>
      <c r="S28" s="689"/>
      <c r="T28" s="689" t="s">
        <v>259</v>
      </c>
      <c r="U28" s="689"/>
      <c r="V28" s="689" t="s">
        <v>260</v>
      </c>
      <c r="W28" s="689"/>
      <c r="X28" s="689"/>
    </row>
    <row r="29" spans="1:24" x14ac:dyDescent="0.2">
      <c r="A29" s="66" t="s">
        <v>182</v>
      </c>
      <c r="B29" s="641"/>
      <c r="C29" s="641"/>
      <c r="D29" s="641"/>
      <c r="E29" s="641"/>
      <c r="F29" s="641"/>
      <c r="G29" s="93"/>
      <c r="H29" s="93"/>
      <c r="I29" s="93" t="s">
        <v>183</v>
      </c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</row>
    <row r="30" spans="1:24" ht="12.75" customHeight="1" x14ac:dyDescent="0.2">
      <c r="A30" s="551" t="s">
        <v>0</v>
      </c>
      <c r="B30" s="975" t="s">
        <v>12</v>
      </c>
      <c r="C30" s="976"/>
      <c r="D30" s="551" t="s">
        <v>13</v>
      </c>
      <c r="E30" s="94"/>
      <c r="F30" s="641"/>
      <c r="G30" s="357"/>
      <c r="H30" s="691"/>
      <c r="I30" s="977" t="s">
        <v>261</v>
      </c>
      <c r="J30" s="978"/>
      <c r="K30" s="978"/>
      <c r="L30" s="978"/>
      <c r="M30" s="978"/>
      <c r="N30" s="978"/>
      <c r="O30" s="978"/>
      <c r="P30" s="979"/>
      <c r="Q30" s="975" t="s">
        <v>12</v>
      </c>
      <c r="R30" s="976"/>
      <c r="S30" s="551" t="s">
        <v>13</v>
      </c>
      <c r="T30" s="692"/>
      <c r="U30" s="641"/>
      <c r="V30" s="641"/>
      <c r="W30" s="641"/>
      <c r="X30" s="641"/>
    </row>
    <row r="31" spans="1:24" ht="13.5" customHeight="1" x14ac:dyDescent="0.2">
      <c r="A31" s="693" t="s">
        <v>262</v>
      </c>
      <c r="B31" s="967">
        <v>3100</v>
      </c>
      <c r="C31" s="968"/>
      <c r="D31" s="95">
        <v>58</v>
      </c>
      <c r="E31" s="390"/>
      <c r="F31" s="694"/>
      <c r="G31" s="357"/>
      <c r="H31" s="691"/>
      <c r="I31" s="969" t="s">
        <v>263</v>
      </c>
      <c r="J31" s="970"/>
      <c r="K31" s="970"/>
      <c r="L31" s="970"/>
      <c r="M31" s="970"/>
      <c r="N31" s="970"/>
      <c r="O31" s="970"/>
      <c r="P31" s="971"/>
      <c r="Q31" s="972">
        <v>3400</v>
      </c>
      <c r="R31" s="973"/>
      <c r="S31" s="73">
        <v>0</v>
      </c>
      <c r="T31" s="386"/>
      <c r="U31" s="641"/>
      <c r="V31" s="641"/>
      <c r="W31" s="641"/>
      <c r="X31" s="641"/>
    </row>
    <row r="32" spans="1:24" ht="13.5" customHeight="1" x14ac:dyDescent="0.2">
      <c r="A32" s="693" t="s">
        <v>264</v>
      </c>
      <c r="B32" s="967">
        <v>3200</v>
      </c>
      <c r="C32" s="968"/>
      <c r="D32" s="95">
        <v>16</v>
      </c>
      <c r="E32" s="390"/>
      <c r="F32" s="694"/>
      <c r="G32" s="691" t="s">
        <v>265</v>
      </c>
      <c r="H32" s="691"/>
      <c r="I32" s="969" t="s">
        <v>266</v>
      </c>
      <c r="J32" s="970"/>
      <c r="K32" s="970"/>
      <c r="L32" s="970"/>
      <c r="M32" s="970"/>
      <c r="N32" s="970"/>
      <c r="O32" s="970"/>
      <c r="P32" s="971"/>
      <c r="Q32" s="972">
        <v>3410</v>
      </c>
      <c r="R32" s="973"/>
      <c r="S32" s="73">
        <v>0</v>
      </c>
      <c r="T32" s="386"/>
      <c r="U32" s="641"/>
      <c r="V32" s="641"/>
      <c r="W32" s="641"/>
      <c r="X32" s="641"/>
    </row>
    <row r="33" spans="1:24" ht="12.75" customHeight="1" x14ac:dyDescent="0.2">
      <c r="A33" s="691"/>
      <c r="B33" s="695"/>
      <c r="C33" s="695"/>
      <c r="D33" s="695"/>
      <c r="E33" s="695"/>
      <c r="F33" s="694"/>
      <c r="G33" s="357"/>
      <c r="H33" s="691"/>
      <c r="I33" s="969" t="s">
        <v>267</v>
      </c>
      <c r="J33" s="970"/>
      <c r="K33" s="970"/>
      <c r="L33" s="970"/>
      <c r="M33" s="970"/>
      <c r="N33" s="970"/>
      <c r="O33" s="970"/>
      <c r="P33" s="971"/>
      <c r="Q33" s="972">
        <v>3500</v>
      </c>
      <c r="R33" s="973"/>
      <c r="S33" s="73">
        <v>0</v>
      </c>
      <c r="T33" s="386"/>
      <c r="U33" s="641"/>
      <c r="V33" s="641"/>
      <c r="W33" s="641"/>
      <c r="X33" s="641"/>
    </row>
    <row r="34" spans="1:24" ht="12.75" customHeight="1" x14ac:dyDescent="0.2">
      <c r="A34" s="691"/>
      <c r="B34" s="695"/>
      <c r="C34" s="695"/>
      <c r="D34" s="695"/>
      <c r="E34" s="695"/>
      <c r="F34" s="694"/>
      <c r="G34" s="357"/>
      <c r="H34" s="691"/>
      <c r="I34" s="969" t="s">
        <v>268</v>
      </c>
      <c r="J34" s="970"/>
      <c r="K34" s="970"/>
      <c r="L34" s="970"/>
      <c r="M34" s="970"/>
      <c r="N34" s="970"/>
      <c r="O34" s="970"/>
      <c r="P34" s="971"/>
      <c r="Q34" s="972">
        <v>3510</v>
      </c>
      <c r="R34" s="973"/>
      <c r="S34" s="73">
        <v>0</v>
      </c>
      <c r="T34" s="386"/>
      <c r="U34" s="641"/>
      <c r="V34" s="641"/>
      <c r="W34" s="641"/>
      <c r="X34" s="641"/>
    </row>
    <row r="35" spans="1:24" ht="12.75" customHeight="1" x14ac:dyDescent="0.2">
      <c r="A35" s="522" t="s">
        <v>231</v>
      </c>
      <c r="B35" s="523"/>
      <c r="C35" s="523"/>
      <c r="F35" s="694"/>
      <c r="G35" s="357"/>
      <c r="H35" s="691"/>
      <c r="I35" s="969" t="s">
        <v>269</v>
      </c>
      <c r="J35" s="970"/>
      <c r="K35" s="970"/>
      <c r="L35" s="970"/>
      <c r="M35" s="970"/>
      <c r="N35" s="970"/>
      <c r="O35" s="970"/>
      <c r="P35" s="971"/>
      <c r="Q35" s="972">
        <v>3511</v>
      </c>
      <c r="R35" s="973"/>
      <c r="S35" s="73">
        <v>0</v>
      </c>
      <c r="T35" s="386"/>
      <c r="U35" s="641"/>
      <c r="V35" s="641"/>
      <c r="W35" s="641"/>
      <c r="X35" s="641"/>
    </row>
    <row r="36" spans="1:24" ht="12.75" customHeight="1" x14ac:dyDescent="0.2">
      <c r="A36" s="526" t="s">
        <v>701</v>
      </c>
      <c r="B36" s="525"/>
      <c r="C36" s="531" t="s">
        <v>13</v>
      </c>
      <c r="F36" s="694"/>
      <c r="G36" s="357"/>
      <c r="H36" s="691"/>
      <c r="I36" s="696"/>
      <c r="J36" s="696"/>
      <c r="K36" s="696"/>
      <c r="L36" s="696"/>
      <c r="M36" s="696"/>
      <c r="N36" s="696"/>
      <c r="O36" s="696"/>
      <c r="P36" s="696"/>
      <c r="Q36" s="697"/>
      <c r="R36" s="697"/>
      <c r="S36" s="386"/>
      <c r="T36" s="386"/>
      <c r="U36" s="641"/>
      <c r="V36" s="641"/>
      <c r="W36" s="641"/>
      <c r="X36" s="641"/>
    </row>
    <row r="37" spans="1:24" s="27" customFormat="1" x14ac:dyDescent="0.2">
      <c r="A37" s="519" t="s">
        <v>698</v>
      </c>
      <c r="B37" s="520"/>
      <c r="C37" s="532">
        <v>3</v>
      </c>
      <c r="D37" s="698"/>
      <c r="E37" s="698"/>
      <c r="F37" s="698"/>
      <c r="G37" s="698"/>
      <c r="H37" s="698"/>
      <c r="I37" s="698"/>
      <c r="J37" s="698"/>
      <c r="K37" s="182"/>
      <c r="L37" s="182"/>
      <c r="M37" s="96"/>
      <c r="N37" s="810" t="s">
        <v>52</v>
      </c>
      <c r="O37" s="810"/>
      <c r="P37" s="810"/>
      <c r="Q37" s="810"/>
      <c r="R37" s="810"/>
      <c r="S37" s="810"/>
      <c r="T37" s="810"/>
      <c r="U37" s="182"/>
      <c r="V37" s="182"/>
      <c r="W37" s="182"/>
      <c r="X37" s="182"/>
    </row>
    <row r="38" spans="1:24" s="27" customFormat="1" x14ac:dyDescent="0.2">
      <c r="A38" s="533" t="s">
        <v>699</v>
      </c>
      <c r="B38" s="520"/>
      <c r="C38" s="534">
        <v>4</v>
      </c>
      <c r="D38" s="698"/>
      <c r="E38" s="698"/>
      <c r="F38" s="698"/>
      <c r="G38" s="698"/>
      <c r="H38" s="698"/>
      <c r="I38" s="698"/>
      <c r="J38" s="698"/>
      <c r="K38" s="182"/>
      <c r="L38" s="182"/>
      <c r="M38" s="182" t="s">
        <v>644</v>
      </c>
      <c r="N38" s="547"/>
      <c r="O38" s="547"/>
      <c r="P38" s="547"/>
      <c r="Q38" s="547"/>
      <c r="R38" s="547"/>
      <c r="S38" s="547"/>
      <c r="T38" s="547"/>
      <c r="U38" s="182"/>
      <c r="V38" s="182"/>
      <c r="W38" s="182"/>
      <c r="X38" s="182"/>
    </row>
    <row r="39" spans="1:24" s="27" customFormat="1" x14ac:dyDescent="0.2">
      <c r="A39" s="698"/>
      <c r="B39" s="698"/>
      <c r="C39" s="698"/>
      <c r="D39" s="698"/>
      <c r="E39" s="698"/>
      <c r="F39" s="698"/>
      <c r="G39" s="698"/>
      <c r="H39" s="698"/>
      <c r="I39" s="698"/>
      <c r="J39" s="698"/>
      <c r="K39" s="182"/>
      <c r="L39" s="182"/>
      <c r="M39" s="27" t="s">
        <v>652</v>
      </c>
      <c r="N39" s="547"/>
      <c r="O39" s="547"/>
      <c r="P39" s="547"/>
      <c r="Q39" s="547"/>
      <c r="R39" s="547"/>
      <c r="S39" s="547"/>
      <c r="T39" s="547"/>
      <c r="U39" s="182"/>
      <c r="V39" s="182"/>
      <c r="W39" s="182"/>
      <c r="X39" s="182"/>
    </row>
    <row r="40" spans="1:24" s="27" customFormat="1" x14ac:dyDescent="0.2">
      <c r="A40" s="698"/>
      <c r="B40" s="698"/>
      <c r="C40" s="698"/>
      <c r="D40" s="698"/>
      <c r="E40" s="698"/>
      <c r="F40" s="698"/>
      <c r="G40" s="698"/>
      <c r="H40" s="698"/>
      <c r="I40" s="698"/>
      <c r="J40" s="698"/>
      <c r="K40" s="182"/>
      <c r="L40" s="182"/>
      <c r="M40" s="27" t="s">
        <v>652</v>
      </c>
      <c r="N40" s="547"/>
      <c r="O40" s="547"/>
      <c r="P40" s="547"/>
      <c r="Q40" s="547"/>
      <c r="R40" s="547"/>
      <c r="S40" s="547"/>
      <c r="T40" s="547"/>
      <c r="U40" s="182"/>
      <c r="V40" s="182"/>
      <c r="W40" s="182"/>
      <c r="X40" s="182"/>
    </row>
    <row r="41" spans="1:24" s="27" customFormat="1" x14ac:dyDescent="0.2">
      <c r="A41" s="698"/>
      <c r="B41" s="698"/>
      <c r="C41" s="698"/>
      <c r="D41" s="698"/>
      <c r="E41" s="698"/>
      <c r="F41" s="698"/>
      <c r="G41" s="698"/>
      <c r="H41" s="698"/>
      <c r="I41" s="698"/>
      <c r="J41" s="698"/>
      <c r="K41" s="182"/>
      <c r="L41" s="182"/>
      <c r="M41" t="s">
        <v>798</v>
      </c>
      <c r="N41" s="547"/>
      <c r="O41" s="547"/>
      <c r="P41" s="547"/>
      <c r="Q41" s="547"/>
      <c r="R41" s="547"/>
      <c r="S41" s="547"/>
      <c r="T41" s="547"/>
      <c r="U41" s="182"/>
      <c r="V41" s="182"/>
      <c r="W41" s="182"/>
      <c r="X41" s="182"/>
    </row>
    <row r="42" spans="1:24" s="27" customFormat="1" ht="16.5" x14ac:dyDescent="0.25">
      <c r="C42" s="32"/>
      <c r="D42" s="32"/>
      <c r="E42" s="33"/>
      <c r="F42" s="33"/>
      <c r="G42" s="33"/>
      <c r="H42" s="33"/>
      <c r="J42" s="35"/>
      <c r="K42" s="35"/>
      <c r="L42" s="35"/>
      <c r="M42" s="7"/>
      <c r="N42" s="7"/>
      <c r="O42" s="182"/>
      <c r="P42" s="182"/>
      <c r="Q42" s="182"/>
      <c r="R42" s="182"/>
      <c r="S42" s="182"/>
      <c r="T42" s="182"/>
      <c r="U42" s="182"/>
      <c r="V42" s="182"/>
      <c r="W42" s="182"/>
      <c r="X42" s="182"/>
    </row>
    <row r="43" spans="1:24" s="27" customFormat="1" ht="16.5" x14ac:dyDescent="0.25">
      <c r="A43" s="31" t="s">
        <v>838</v>
      </c>
      <c r="B43" s="31" t="s">
        <v>858</v>
      </c>
      <c r="C43" s="32"/>
      <c r="D43" s="32"/>
      <c r="E43" s="33"/>
      <c r="F43" s="33"/>
      <c r="G43" s="33"/>
      <c r="H43" s="33"/>
      <c r="I43" s="34" t="s">
        <v>839</v>
      </c>
      <c r="J43" s="37"/>
      <c r="K43" s="37"/>
      <c r="L43" s="37"/>
      <c r="M43" s="7"/>
      <c r="N43" s="7"/>
      <c r="O43" s="182"/>
      <c r="P43" s="182"/>
      <c r="Q43" s="182"/>
      <c r="R43" s="182"/>
      <c r="S43" s="182"/>
      <c r="T43" s="182"/>
      <c r="U43" s="182"/>
      <c r="V43" s="182"/>
      <c r="W43" s="182"/>
      <c r="X43" s="182"/>
    </row>
    <row r="44" spans="1:24" s="27" customFormat="1" ht="16.5" x14ac:dyDescent="0.25">
      <c r="A44" s="36"/>
      <c r="B44" s="31"/>
      <c r="C44" s="182"/>
      <c r="D44" s="182"/>
      <c r="E44" s="182"/>
      <c r="F44" s="182"/>
      <c r="G44" s="182"/>
      <c r="H44" s="182"/>
      <c r="I44" s="37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</row>
    <row r="45" spans="1:24" s="27" customFormat="1" x14ac:dyDescent="0.2">
      <c r="A45" s="38" t="s">
        <v>825</v>
      </c>
      <c r="B45" s="38" t="s">
        <v>830</v>
      </c>
      <c r="C45" s="182"/>
      <c r="D45" s="182"/>
      <c r="E45" s="182"/>
      <c r="F45" s="182"/>
      <c r="G45" s="182"/>
      <c r="H45" s="182"/>
      <c r="I45" s="38" t="s">
        <v>840</v>
      </c>
      <c r="J45" s="182"/>
      <c r="K45" s="182"/>
      <c r="L45" s="182"/>
      <c r="M45" s="699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</row>
    <row r="46" spans="1:24" s="27" customFormat="1" x14ac:dyDescent="0.2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</row>
    <row r="47" spans="1:24" s="27" customFormat="1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</row>
    <row r="48" spans="1:24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  <row r="58" s="27" customFormat="1" x14ac:dyDescent="0.2"/>
    <row r="59" s="27" customFormat="1" x14ac:dyDescent="0.2"/>
  </sheetData>
  <sheetProtection password="D259" sheet="1" objects="1" scenarios="1" formatColumns="0" formatRows="0"/>
  <mergeCells count="48">
    <mergeCell ref="I35:P35"/>
    <mergeCell ref="Q35:R35"/>
    <mergeCell ref="N37:T37"/>
    <mergeCell ref="B32:C32"/>
    <mergeCell ref="I32:P32"/>
    <mergeCell ref="Q32:R32"/>
    <mergeCell ref="I33:P33"/>
    <mergeCell ref="Q33:R33"/>
    <mergeCell ref="I34:P34"/>
    <mergeCell ref="Q34:R34"/>
    <mergeCell ref="B31:C31"/>
    <mergeCell ref="I31:P31"/>
    <mergeCell ref="Q31:R31"/>
    <mergeCell ref="U6:U12"/>
    <mergeCell ref="V6:V12"/>
    <mergeCell ref="E5:E12"/>
    <mergeCell ref="F5:F12"/>
    <mergeCell ref="H5:H12"/>
    <mergeCell ref="Q7:Q12"/>
    <mergeCell ref="R7:R12"/>
    <mergeCell ref="B30:C30"/>
    <mergeCell ref="I30:P30"/>
    <mergeCell ref="Q30:R30"/>
    <mergeCell ref="W6:W12"/>
    <mergeCell ref="X6:X12"/>
    <mergeCell ref="J7:J12"/>
    <mergeCell ref="K7:K12"/>
    <mergeCell ref="L7:L12"/>
    <mergeCell ref="M7:M12"/>
    <mergeCell ref="N7:N12"/>
    <mergeCell ref="O7:O12"/>
    <mergeCell ref="T4:T12"/>
    <mergeCell ref="U4:X5"/>
    <mergeCell ref="I5:S5"/>
    <mergeCell ref="I6:I12"/>
    <mergeCell ref="J6:O6"/>
    <mergeCell ref="P6:P12"/>
    <mergeCell ref="Q6:R6"/>
    <mergeCell ref="A2:I2"/>
    <mergeCell ref="N2:Q2"/>
    <mergeCell ref="A4:A12"/>
    <mergeCell ref="B4:B12"/>
    <mergeCell ref="C4:C12"/>
    <mergeCell ref="D4:D12"/>
    <mergeCell ref="E4:F4"/>
    <mergeCell ref="G4:G12"/>
    <mergeCell ref="H4:S4"/>
    <mergeCell ref="S6:S1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O53"/>
  <sheetViews>
    <sheetView zoomScaleNormal="100" workbookViewId="0">
      <selection activeCell="BE20" sqref="BE20"/>
    </sheetView>
  </sheetViews>
  <sheetFormatPr defaultColWidth="5.28515625" defaultRowHeight="12.75" x14ac:dyDescent="0.2"/>
  <cols>
    <col min="1" max="1" width="5.28515625" customWidth="1"/>
    <col min="2" max="2" width="35.7109375" customWidth="1"/>
  </cols>
  <sheetData>
    <row r="1" spans="1:67" x14ac:dyDescent="0.2">
      <c r="B1" s="98" t="s">
        <v>270</v>
      </c>
      <c r="C1" s="98"/>
      <c r="D1" s="98"/>
    </row>
    <row r="2" spans="1:67" ht="15" x14ac:dyDescent="0.25">
      <c r="C2" s="980" t="s">
        <v>841</v>
      </c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9"/>
      <c r="AC2" s="99"/>
      <c r="AD2" s="99"/>
      <c r="AE2" s="99"/>
      <c r="AF2" s="99"/>
      <c r="AG2" s="99"/>
      <c r="AH2" s="99"/>
      <c r="AI2" s="99"/>
      <c r="AJ2" s="3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spans="1:67" ht="13.5" thickBot="1" x14ac:dyDescent="0.25">
      <c r="M3" s="98"/>
      <c r="Q3" s="98"/>
    </row>
    <row r="4" spans="1:67" ht="13.5" customHeight="1" thickBot="1" x14ac:dyDescent="0.25">
      <c r="A4" s="981" t="s">
        <v>271</v>
      </c>
      <c r="B4" s="983" t="s">
        <v>349</v>
      </c>
      <c r="C4" s="986" t="s">
        <v>273</v>
      </c>
      <c r="D4" s="988" t="s">
        <v>151</v>
      </c>
      <c r="E4" s="989"/>
      <c r="F4" s="989"/>
      <c r="G4" s="989"/>
      <c r="H4" s="989"/>
      <c r="I4" s="989"/>
      <c r="J4" s="989"/>
      <c r="K4" s="990"/>
      <c r="L4" s="992" t="s">
        <v>274</v>
      </c>
      <c r="M4" s="993"/>
      <c r="N4" s="993"/>
      <c r="O4" s="993"/>
      <c r="P4" s="993"/>
      <c r="Q4" s="993"/>
      <c r="R4" s="993"/>
      <c r="S4" s="994"/>
      <c r="T4" s="998" t="s">
        <v>275</v>
      </c>
      <c r="U4" s="999"/>
      <c r="V4" s="999"/>
      <c r="W4" s="999"/>
      <c r="X4" s="999"/>
      <c r="Y4" s="999"/>
      <c r="Z4" s="999"/>
      <c r="AA4" s="1000"/>
      <c r="AB4" s="871" t="s">
        <v>276</v>
      </c>
      <c r="AC4" s="872"/>
      <c r="AD4" s="872"/>
      <c r="AE4" s="872"/>
      <c r="AF4" s="872"/>
      <c r="AG4" s="872"/>
      <c r="AH4" s="872"/>
      <c r="AI4" s="873"/>
      <c r="AJ4" s="992" t="s">
        <v>277</v>
      </c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1009" t="s">
        <v>278</v>
      </c>
      <c r="BA4" s="1010"/>
      <c r="BB4" s="1010"/>
      <c r="BC4" s="1010"/>
      <c r="BD4" s="1010"/>
      <c r="BE4" s="1010"/>
      <c r="BF4" s="1010"/>
      <c r="BG4" s="1011"/>
      <c r="BH4" s="1012" t="s">
        <v>279</v>
      </c>
      <c r="BI4" s="1012"/>
      <c r="BJ4" s="1012"/>
      <c r="BK4" s="1012"/>
      <c r="BL4" s="1012"/>
      <c r="BM4" s="1012"/>
      <c r="BN4" s="1012"/>
      <c r="BO4" s="1013"/>
    </row>
    <row r="5" spans="1:67" ht="14.25" customHeight="1" x14ac:dyDescent="0.2">
      <c r="A5" s="982"/>
      <c r="B5" s="984"/>
      <c r="C5" s="987"/>
      <c r="D5" s="991"/>
      <c r="E5" s="877"/>
      <c r="F5" s="877"/>
      <c r="G5" s="877"/>
      <c r="H5" s="877"/>
      <c r="I5" s="877"/>
      <c r="J5" s="877"/>
      <c r="K5" s="878"/>
      <c r="L5" s="995"/>
      <c r="M5" s="996"/>
      <c r="N5" s="996"/>
      <c r="O5" s="996"/>
      <c r="P5" s="996"/>
      <c r="Q5" s="996"/>
      <c r="R5" s="996"/>
      <c r="S5" s="997"/>
      <c r="T5" s="1001"/>
      <c r="U5" s="1002"/>
      <c r="V5" s="1002"/>
      <c r="W5" s="1002"/>
      <c r="X5" s="1002"/>
      <c r="Y5" s="1002"/>
      <c r="Z5" s="1002"/>
      <c r="AA5" s="1003"/>
      <c r="AB5" s="948"/>
      <c r="AC5" s="962"/>
      <c r="AD5" s="962"/>
      <c r="AE5" s="962"/>
      <c r="AF5" s="962"/>
      <c r="AG5" s="962"/>
      <c r="AH5" s="962"/>
      <c r="AI5" s="963"/>
      <c r="AJ5" s="1016" t="s">
        <v>280</v>
      </c>
      <c r="AK5" s="989"/>
      <c r="AL5" s="989"/>
      <c r="AM5" s="989"/>
      <c r="AN5" s="989"/>
      <c r="AO5" s="989"/>
      <c r="AP5" s="989"/>
      <c r="AQ5" s="990"/>
      <c r="AR5" s="988" t="s">
        <v>45</v>
      </c>
      <c r="AS5" s="989"/>
      <c r="AT5" s="989"/>
      <c r="AU5" s="989"/>
      <c r="AV5" s="989"/>
      <c r="AW5" s="989"/>
      <c r="AX5" s="989"/>
      <c r="AY5" s="990"/>
      <c r="AZ5" s="991" t="s">
        <v>281</v>
      </c>
      <c r="BA5" s="877"/>
      <c r="BB5" s="877"/>
      <c r="BC5" s="877"/>
      <c r="BD5" s="877"/>
      <c r="BE5" s="877"/>
      <c r="BF5" s="877"/>
      <c r="BG5" s="878"/>
      <c r="BH5" s="1014"/>
      <c r="BI5" s="1014"/>
      <c r="BJ5" s="1014"/>
      <c r="BK5" s="1014"/>
      <c r="BL5" s="1014"/>
      <c r="BM5" s="1014"/>
      <c r="BN5" s="1014"/>
      <c r="BO5" s="1015"/>
    </row>
    <row r="6" spans="1:67" ht="12.75" customHeight="1" x14ac:dyDescent="0.2">
      <c r="A6" s="982"/>
      <c r="B6" s="984"/>
      <c r="C6" s="987"/>
      <c r="D6" s="1004" t="s">
        <v>282</v>
      </c>
      <c r="E6" s="1005" t="s">
        <v>283</v>
      </c>
      <c r="F6" s="1005"/>
      <c r="G6" s="1005"/>
      <c r="H6" s="1005"/>
      <c r="I6" s="1005"/>
      <c r="J6" s="1005"/>
      <c r="K6" s="1006"/>
      <c r="L6" s="1007" t="s">
        <v>282</v>
      </c>
      <c r="M6" s="1005" t="s">
        <v>283</v>
      </c>
      <c r="N6" s="1005"/>
      <c r="O6" s="1005"/>
      <c r="P6" s="1005"/>
      <c r="Q6" s="1005"/>
      <c r="R6" s="1005"/>
      <c r="S6" s="1006"/>
      <c r="T6" s="1007" t="s">
        <v>282</v>
      </c>
      <c r="U6" s="1005" t="s">
        <v>283</v>
      </c>
      <c r="V6" s="1005"/>
      <c r="W6" s="1005"/>
      <c r="X6" s="1005"/>
      <c r="Y6" s="1005"/>
      <c r="Z6" s="1005"/>
      <c r="AA6" s="1006"/>
      <c r="AB6" s="1007" t="s">
        <v>282</v>
      </c>
      <c r="AC6" s="1005" t="s">
        <v>283</v>
      </c>
      <c r="AD6" s="1005"/>
      <c r="AE6" s="1005"/>
      <c r="AF6" s="1005"/>
      <c r="AG6" s="1005"/>
      <c r="AH6" s="1005"/>
      <c r="AI6" s="1006"/>
      <c r="AJ6" s="1007" t="s">
        <v>282</v>
      </c>
      <c r="AK6" s="1005" t="s">
        <v>283</v>
      </c>
      <c r="AL6" s="1005"/>
      <c r="AM6" s="1005"/>
      <c r="AN6" s="1005"/>
      <c r="AO6" s="1005"/>
      <c r="AP6" s="1005"/>
      <c r="AQ6" s="1006"/>
      <c r="AR6" s="1004" t="s">
        <v>282</v>
      </c>
      <c r="AS6" s="1005" t="s">
        <v>283</v>
      </c>
      <c r="AT6" s="1005"/>
      <c r="AU6" s="1005"/>
      <c r="AV6" s="1005"/>
      <c r="AW6" s="1005"/>
      <c r="AX6" s="1005"/>
      <c r="AY6" s="1006"/>
      <c r="AZ6" s="1004" t="s">
        <v>282</v>
      </c>
      <c r="BA6" s="1005" t="s">
        <v>283</v>
      </c>
      <c r="BB6" s="1005"/>
      <c r="BC6" s="1005"/>
      <c r="BD6" s="1005"/>
      <c r="BE6" s="1005"/>
      <c r="BF6" s="1005"/>
      <c r="BG6" s="1006"/>
      <c r="BH6" s="1004" t="s">
        <v>282</v>
      </c>
      <c r="BI6" s="1005" t="s">
        <v>283</v>
      </c>
      <c r="BJ6" s="1005"/>
      <c r="BK6" s="1005"/>
      <c r="BL6" s="1005"/>
      <c r="BM6" s="1005"/>
      <c r="BN6" s="1005"/>
      <c r="BO6" s="1006"/>
    </row>
    <row r="7" spans="1:67" ht="24" customHeight="1" x14ac:dyDescent="0.2">
      <c r="A7" s="982"/>
      <c r="B7" s="985"/>
      <c r="C7" s="987"/>
      <c r="D7" s="1004"/>
      <c r="E7" s="407" t="s">
        <v>284</v>
      </c>
      <c r="F7" s="410" t="s">
        <v>285</v>
      </c>
      <c r="G7" s="411" t="s">
        <v>286</v>
      </c>
      <c r="H7" s="410" t="s">
        <v>287</v>
      </c>
      <c r="I7" s="410" t="s">
        <v>288</v>
      </c>
      <c r="J7" s="410" t="s">
        <v>289</v>
      </c>
      <c r="K7" s="412" t="s">
        <v>290</v>
      </c>
      <c r="L7" s="1007"/>
      <c r="M7" s="409" t="s">
        <v>284</v>
      </c>
      <c r="N7" s="410" t="s">
        <v>285</v>
      </c>
      <c r="O7" s="411" t="s">
        <v>286</v>
      </c>
      <c r="P7" s="410" t="s">
        <v>287</v>
      </c>
      <c r="Q7" s="410" t="s">
        <v>288</v>
      </c>
      <c r="R7" s="410" t="s">
        <v>289</v>
      </c>
      <c r="S7" s="413" t="s">
        <v>290</v>
      </c>
      <c r="T7" s="1007"/>
      <c r="U7" s="408" t="s">
        <v>284</v>
      </c>
      <c r="V7" s="414" t="s">
        <v>285</v>
      </c>
      <c r="W7" s="414" t="s">
        <v>286</v>
      </c>
      <c r="X7" s="414" t="s">
        <v>287</v>
      </c>
      <c r="Y7" s="414" t="s">
        <v>288</v>
      </c>
      <c r="Z7" s="414" t="s">
        <v>289</v>
      </c>
      <c r="AA7" s="415" t="s">
        <v>290</v>
      </c>
      <c r="AB7" s="1007"/>
      <c r="AC7" s="408" t="s">
        <v>284</v>
      </c>
      <c r="AD7" s="414" t="s">
        <v>285</v>
      </c>
      <c r="AE7" s="414" t="s">
        <v>286</v>
      </c>
      <c r="AF7" s="414" t="s">
        <v>287</v>
      </c>
      <c r="AG7" s="414" t="s">
        <v>288</v>
      </c>
      <c r="AH7" s="414" t="s">
        <v>289</v>
      </c>
      <c r="AI7" s="415" t="s">
        <v>290</v>
      </c>
      <c r="AJ7" s="1007"/>
      <c r="AK7" s="407" t="s">
        <v>284</v>
      </c>
      <c r="AL7" s="410" t="s">
        <v>285</v>
      </c>
      <c r="AM7" s="411" t="s">
        <v>286</v>
      </c>
      <c r="AN7" s="410" t="s">
        <v>287</v>
      </c>
      <c r="AO7" s="410" t="s">
        <v>288</v>
      </c>
      <c r="AP7" s="410" t="s">
        <v>289</v>
      </c>
      <c r="AQ7" s="412" t="s">
        <v>290</v>
      </c>
      <c r="AR7" s="1004"/>
      <c r="AS7" s="407" t="s">
        <v>284</v>
      </c>
      <c r="AT7" s="410" t="s">
        <v>285</v>
      </c>
      <c r="AU7" s="411" t="s">
        <v>286</v>
      </c>
      <c r="AV7" s="410" t="s">
        <v>287</v>
      </c>
      <c r="AW7" s="410" t="s">
        <v>288</v>
      </c>
      <c r="AX7" s="410" t="s">
        <v>289</v>
      </c>
      <c r="AY7" s="412" t="s">
        <v>290</v>
      </c>
      <c r="AZ7" s="1004"/>
      <c r="BA7" s="407" t="s">
        <v>284</v>
      </c>
      <c r="BB7" s="410" t="s">
        <v>285</v>
      </c>
      <c r="BC7" s="411" t="s">
        <v>286</v>
      </c>
      <c r="BD7" s="410" t="s">
        <v>287</v>
      </c>
      <c r="BE7" s="410" t="s">
        <v>288</v>
      </c>
      <c r="BF7" s="410" t="s">
        <v>289</v>
      </c>
      <c r="BG7" s="412" t="s">
        <v>290</v>
      </c>
      <c r="BH7" s="1004"/>
      <c r="BI7" s="408" t="s">
        <v>284</v>
      </c>
      <c r="BJ7" s="414" t="s">
        <v>285</v>
      </c>
      <c r="BK7" s="414" t="s">
        <v>286</v>
      </c>
      <c r="BL7" s="414" t="s">
        <v>287</v>
      </c>
      <c r="BM7" s="414" t="s">
        <v>288</v>
      </c>
      <c r="BN7" s="414" t="s">
        <v>289</v>
      </c>
      <c r="BO7" s="415" t="s">
        <v>290</v>
      </c>
    </row>
    <row r="8" spans="1:67" x14ac:dyDescent="0.2">
      <c r="A8" s="982"/>
      <c r="B8" s="102" t="s">
        <v>291</v>
      </c>
      <c r="C8" s="987"/>
      <c r="D8" s="103">
        <f>E8+F8+G8+H8+I8+J8+K8</f>
        <v>18</v>
      </c>
      <c r="E8" s="101">
        <f>SUM(E9:E48)</f>
        <v>7</v>
      </c>
      <c r="F8" s="101">
        <f t="shared" ref="F8:K8" si="0">SUM(F9:F48)</f>
        <v>6</v>
      </c>
      <c r="G8" s="101">
        <f>SUM(G9:G48)</f>
        <v>0</v>
      </c>
      <c r="H8" s="101">
        <f t="shared" si="0"/>
        <v>2</v>
      </c>
      <c r="I8" s="101">
        <f t="shared" si="0"/>
        <v>2</v>
      </c>
      <c r="J8" s="101">
        <f t="shared" si="0"/>
        <v>1</v>
      </c>
      <c r="K8" s="104">
        <f t="shared" si="0"/>
        <v>0</v>
      </c>
      <c r="L8" s="105">
        <f>M8+N8+O8+P8+Q8+R8+S8</f>
        <v>443</v>
      </c>
      <c r="M8" s="101">
        <f t="shared" ref="M8:S8" si="1">SUM(M9:M48)</f>
        <v>30</v>
      </c>
      <c r="N8" s="101">
        <f t="shared" si="1"/>
        <v>32</v>
      </c>
      <c r="O8" s="101">
        <f t="shared" si="1"/>
        <v>0</v>
      </c>
      <c r="P8" s="101">
        <f t="shared" si="1"/>
        <v>350</v>
      </c>
      <c r="Q8" s="101">
        <f t="shared" si="1"/>
        <v>29</v>
      </c>
      <c r="R8" s="101">
        <f t="shared" si="1"/>
        <v>2</v>
      </c>
      <c r="S8" s="104">
        <f t="shared" si="1"/>
        <v>0</v>
      </c>
      <c r="T8" s="105">
        <f>U8+V8+W8+X8+Y8+Z8+AA8</f>
        <v>461</v>
      </c>
      <c r="U8" s="101">
        <f t="shared" ref="U8:AA8" si="2">SUM(U9:U48)</f>
        <v>37</v>
      </c>
      <c r="V8" s="101">
        <f t="shared" si="2"/>
        <v>38</v>
      </c>
      <c r="W8" s="101">
        <f t="shared" si="2"/>
        <v>0</v>
      </c>
      <c r="X8" s="101">
        <f t="shared" si="2"/>
        <v>352</v>
      </c>
      <c r="Y8" s="101">
        <f t="shared" si="2"/>
        <v>31</v>
      </c>
      <c r="Z8" s="101">
        <f t="shared" si="2"/>
        <v>3</v>
      </c>
      <c r="AA8" s="104">
        <f t="shared" si="2"/>
        <v>0</v>
      </c>
      <c r="AB8" s="105">
        <f>AC8+AD8+AE8+AF8+AG8+AH8+AI8</f>
        <v>439</v>
      </c>
      <c r="AC8" s="101">
        <f t="shared" ref="AC8:AI8" si="3">SUM(AC9:AC48)</f>
        <v>28</v>
      </c>
      <c r="AD8" s="101">
        <f t="shared" si="3"/>
        <v>31</v>
      </c>
      <c r="AE8" s="101">
        <f t="shared" si="3"/>
        <v>0</v>
      </c>
      <c r="AF8" s="101">
        <f t="shared" si="3"/>
        <v>346</v>
      </c>
      <c r="AG8" s="101">
        <f t="shared" si="3"/>
        <v>31</v>
      </c>
      <c r="AH8" s="101">
        <f t="shared" si="3"/>
        <v>3</v>
      </c>
      <c r="AI8" s="104">
        <f t="shared" si="3"/>
        <v>0</v>
      </c>
      <c r="AJ8" s="105">
        <f>AK8+AL8+AM8+AN8+AO8+AP8+AQ8</f>
        <v>401</v>
      </c>
      <c r="AK8" s="101">
        <f t="shared" ref="AK8:AQ8" si="4">SUM(AK9:AK48)</f>
        <v>19</v>
      </c>
      <c r="AL8" s="101">
        <f t="shared" si="4"/>
        <v>30</v>
      </c>
      <c r="AM8" s="101">
        <f t="shared" si="4"/>
        <v>0</v>
      </c>
      <c r="AN8" s="101">
        <f t="shared" si="4"/>
        <v>320</v>
      </c>
      <c r="AO8" s="101">
        <f t="shared" si="4"/>
        <v>29</v>
      </c>
      <c r="AP8" s="101">
        <f t="shared" si="4"/>
        <v>3</v>
      </c>
      <c r="AQ8" s="104">
        <f t="shared" si="4"/>
        <v>0</v>
      </c>
      <c r="AR8" s="103">
        <f>AS8+AT8+AU8+AV8+AW8+AX8+AY8</f>
        <v>38</v>
      </c>
      <c r="AS8" s="101">
        <f t="shared" ref="AS8:AY8" si="5">SUM(AS9:AS48)</f>
        <v>9</v>
      </c>
      <c r="AT8" s="101">
        <f t="shared" si="5"/>
        <v>1</v>
      </c>
      <c r="AU8" s="101">
        <f t="shared" si="5"/>
        <v>0</v>
      </c>
      <c r="AV8" s="101">
        <f t="shared" si="5"/>
        <v>26</v>
      </c>
      <c r="AW8" s="101">
        <f t="shared" si="5"/>
        <v>2</v>
      </c>
      <c r="AX8" s="101">
        <f t="shared" si="5"/>
        <v>0</v>
      </c>
      <c r="AY8" s="104">
        <f t="shared" si="5"/>
        <v>0</v>
      </c>
      <c r="AZ8" s="103">
        <f>BA8+BB8+BC8+BD8+BE8+BF8+BG8</f>
        <v>425</v>
      </c>
      <c r="BA8" s="101">
        <f t="shared" ref="BA8:BG8" si="6">SUM(BA9:BA48)</f>
        <v>22</v>
      </c>
      <c r="BB8" s="101">
        <f t="shared" si="6"/>
        <v>26</v>
      </c>
      <c r="BC8" s="101">
        <f t="shared" si="6"/>
        <v>0</v>
      </c>
      <c r="BD8" s="101">
        <f t="shared" si="6"/>
        <v>344</v>
      </c>
      <c r="BE8" s="101">
        <f t="shared" si="6"/>
        <v>30</v>
      </c>
      <c r="BF8" s="101">
        <f t="shared" si="6"/>
        <v>3</v>
      </c>
      <c r="BG8" s="104">
        <f t="shared" si="6"/>
        <v>0</v>
      </c>
      <c r="BH8" s="103">
        <f>BI8+BJ8+BK8+BL8+BM8+BN8+BO8</f>
        <v>22</v>
      </c>
      <c r="BI8" s="101">
        <f t="shared" ref="BI8:BO8" si="7">SUM(BI9:BI48)</f>
        <v>9</v>
      </c>
      <c r="BJ8" s="101">
        <f t="shared" si="7"/>
        <v>7</v>
      </c>
      <c r="BK8" s="101">
        <f t="shared" si="7"/>
        <v>0</v>
      </c>
      <c r="BL8" s="101">
        <f t="shared" si="7"/>
        <v>6</v>
      </c>
      <c r="BM8" s="101">
        <f t="shared" si="7"/>
        <v>0</v>
      </c>
      <c r="BN8" s="101">
        <f t="shared" si="7"/>
        <v>0</v>
      </c>
      <c r="BO8" s="104">
        <f t="shared" si="7"/>
        <v>0</v>
      </c>
    </row>
    <row r="9" spans="1:67" x14ac:dyDescent="0.2">
      <c r="A9" s="106">
        <v>1</v>
      </c>
      <c r="B9" s="107" t="s">
        <v>802</v>
      </c>
      <c r="C9" s="106" t="s">
        <v>812</v>
      </c>
      <c r="D9" s="103">
        <f>E9+F9+G9+H9+I9+J9+K9</f>
        <v>1</v>
      </c>
      <c r="E9" s="100"/>
      <c r="F9" s="29">
        <v>1</v>
      </c>
      <c r="G9" s="29"/>
      <c r="H9" s="29"/>
      <c r="I9" s="29"/>
      <c r="J9" s="29"/>
      <c r="K9" s="108"/>
      <c r="L9" s="105">
        <f>M9+N9+O9+P9+Q9+R9+S9</f>
        <v>44</v>
      </c>
      <c r="M9" s="109"/>
      <c r="N9" s="29">
        <v>1</v>
      </c>
      <c r="O9" s="29"/>
      <c r="P9" s="29">
        <v>43</v>
      </c>
      <c r="Q9" s="29"/>
      <c r="R9" s="29"/>
      <c r="S9" s="110"/>
      <c r="T9" s="111">
        <f>U9+V9+W9+X9+Y9+Z9+AA9</f>
        <v>45</v>
      </c>
      <c r="U9" s="112">
        <f>E9+M9</f>
        <v>0</v>
      </c>
      <c r="V9" s="112">
        <f t="shared" ref="V9:AA40" si="8">F9+N9</f>
        <v>2</v>
      </c>
      <c r="W9" s="112">
        <f t="shared" si="8"/>
        <v>0</v>
      </c>
      <c r="X9" s="112">
        <f t="shared" si="8"/>
        <v>43</v>
      </c>
      <c r="Y9" s="112">
        <f t="shared" si="8"/>
        <v>0</v>
      </c>
      <c r="Z9" s="112">
        <f t="shared" si="8"/>
        <v>0</v>
      </c>
      <c r="AA9" s="113">
        <f t="shared" si="8"/>
        <v>0</v>
      </c>
      <c r="AB9" s="111">
        <f>AC9+AD9+AE9+AF9+AG9+AH9+AI9</f>
        <v>45</v>
      </c>
      <c r="AC9" s="112">
        <f t="shared" ref="AC9:AI40" si="9">AK9+AS9</f>
        <v>0</v>
      </c>
      <c r="AD9" s="112">
        <f t="shared" si="9"/>
        <v>2</v>
      </c>
      <c r="AE9" s="112">
        <f t="shared" si="9"/>
        <v>0</v>
      </c>
      <c r="AF9" s="112">
        <f t="shared" si="9"/>
        <v>43</v>
      </c>
      <c r="AG9" s="112">
        <f t="shared" si="9"/>
        <v>0</v>
      </c>
      <c r="AH9" s="112">
        <f t="shared" si="9"/>
        <v>0</v>
      </c>
      <c r="AI9" s="113">
        <f t="shared" si="9"/>
        <v>0</v>
      </c>
      <c r="AJ9" s="111">
        <f>AK9+AL9+AM9+AN9+AO9+AP9+AQ9</f>
        <v>44</v>
      </c>
      <c r="AK9" s="29"/>
      <c r="AL9" s="29">
        <v>2</v>
      </c>
      <c r="AM9" s="29"/>
      <c r="AN9" s="29">
        <v>42</v>
      </c>
      <c r="AO9" s="29"/>
      <c r="AP9" s="29"/>
      <c r="AQ9" s="108"/>
      <c r="AR9" s="114">
        <f>AS9+AT9+AU9+AV9+AW9+AX9+AY9</f>
        <v>1</v>
      </c>
      <c r="AS9" s="29"/>
      <c r="AT9" s="29"/>
      <c r="AU9" s="29"/>
      <c r="AV9" s="29">
        <v>1</v>
      </c>
      <c r="AW9" s="29"/>
      <c r="AX9" s="29"/>
      <c r="AY9" s="108"/>
      <c r="AZ9" s="114">
        <f>BA9+BB9+BC9+BD9+BE9+BF9+BG9</f>
        <v>45</v>
      </c>
      <c r="BA9" s="29"/>
      <c r="BB9" s="29">
        <v>2</v>
      </c>
      <c r="BC9" s="29"/>
      <c r="BD9" s="29">
        <v>43</v>
      </c>
      <c r="BE9" s="29"/>
      <c r="BF9" s="29"/>
      <c r="BG9" s="108"/>
      <c r="BH9" s="114">
        <f>BI9+BJ9+BK9+BL9+BM9+BN9+BO9</f>
        <v>0</v>
      </c>
      <c r="BI9" s="112">
        <f t="shared" ref="BI9:BO40" si="10">U9-AC9</f>
        <v>0</v>
      </c>
      <c r="BJ9" s="112">
        <f t="shared" si="10"/>
        <v>0</v>
      </c>
      <c r="BK9" s="112">
        <f t="shared" si="10"/>
        <v>0</v>
      </c>
      <c r="BL9" s="112">
        <f t="shared" si="10"/>
        <v>0</v>
      </c>
      <c r="BM9" s="112">
        <f t="shared" si="10"/>
        <v>0</v>
      </c>
      <c r="BN9" s="112">
        <f t="shared" si="10"/>
        <v>0</v>
      </c>
      <c r="BO9" s="113">
        <f t="shared" si="10"/>
        <v>0</v>
      </c>
    </row>
    <row r="10" spans="1:67" x14ac:dyDescent="0.2">
      <c r="A10" s="106">
        <v>2</v>
      </c>
      <c r="B10" s="107" t="s">
        <v>803</v>
      </c>
      <c r="C10" s="106" t="s">
        <v>813</v>
      </c>
      <c r="D10" s="103">
        <f t="shared" ref="D10:D48" si="11">E10+F10+G10+H10+I10+J10+K10</f>
        <v>8</v>
      </c>
      <c r="E10" s="100">
        <v>4</v>
      </c>
      <c r="F10" s="29">
        <v>1</v>
      </c>
      <c r="G10" s="29"/>
      <c r="H10" s="29">
        <v>1</v>
      </c>
      <c r="I10" s="29">
        <v>1</v>
      </c>
      <c r="J10" s="29">
        <v>1</v>
      </c>
      <c r="K10" s="108"/>
      <c r="L10" s="105">
        <f t="shared" ref="L10:L48" si="12">M10+N10+O10+P10+Q10+R10+S10</f>
        <v>107</v>
      </c>
      <c r="M10" s="109">
        <v>12</v>
      </c>
      <c r="N10" s="29">
        <v>12</v>
      </c>
      <c r="O10" s="29"/>
      <c r="P10" s="29">
        <v>73</v>
      </c>
      <c r="Q10" s="29">
        <v>10</v>
      </c>
      <c r="R10" s="29"/>
      <c r="S10" s="110"/>
      <c r="T10" s="111">
        <f t="shared" ref="T10:T48" si="13">U10+V10+W10+X10+Y10+Z10+AA10</f>
        <v>115</v>
      </c>
      <c r="U10" s="112">
        <f t="shared" ref="U10:U48" si="14">E10+M10</f>
        <v>16</v>
      </c>
      <c r="V10" s="112">
        <f t="shared" si="8"/>
        <v>13</v>
      </c>
      <c r="W10" s="112">
        <f t="shared" si="8"/>
        <v>0</v>
      </c>
      <c r="X10" s="112">
        <f t="shared" si="8"/>
        <v>74</v>
      </c>
      <c r="Y10" s="112">
        <f t="shared" si="8"/>
        <v>11</v>
      </c>
      <c r="Z10" s="112">
        <f t="shared" si="8"/>
        <v>1</v>
      </c>
      <c r="AA10" s="113">
        <f t="shared" si="8"/>
        <v>0</v>
      </c>
      <c r="AB10" s="111">
        <f t="shared" ref="AB10:AB48" si="15">AC10+AD10+AE10+AF10+AG10+AH10+AI10</f>
        <v>108</v>
      </c>
      <c r="AC10" s="112">
        <f t="shared" si="9"/>
        <v>12</v>
      </c>
      <c r="AD10" s="112">
        <f t="shared" si="9"/>
        <v>10</v>
      </c>
      <c r="AE10" s="112">
        <f t="shared" si="9"/>
        <v>0</v>
      </c>
      <c r="AF10" s="112">
        <f t="shared" si="9"/>
        <v>74</v>
      </c>
      <c r="AG10" s="112">
        <f t="shared" si="9"/>
        <v>11</v>
      </c>
      <c r="AH10" s="112">
        <f t="shared" si="9"/>
        <v>1</v>
      </c>
      <c r="AI10" s="113">
        <f t="shared" si="9"/>
        <v>0</v>
      </c>
      <c r="AJ10" s="111">
        <f t="shared" ref="AJ10:AJ48" si="16">AK10+AL10+AM10+AN10+AO10+AP10+AQ10</f>
        <v>101</v>
      </c>
      <c r="AK10" s="29">
        <v>10</v>
      </c>
      <c r="AL10" s="29">
        <v>9</v>
      </c>
      <c r="AM10" s="29"/>
      <c r="AN10" s="29">
        <v>71</v>
      </c>
      <c r="AO10" s="29">
        <v>10</v>
      </c>
      <c r="AP10" s="29">
        <v>1</v>
      </c>
      <c r="AQ10" s="108"/>
      <c r="AR10" s="114">
        <f>AS10+AT10+AU10+AV10+AW10+AX10+AY10</f>
        <v>7</v>
      </c>
      <c r="AS10" s="29">
        <v>2</v>
      </c>
      <c r="AT10" s="29">
        <v>1</v>
      </c>
      <c r="AU10" s="29"/>
      <c r="AV10" s="29">
        <v>3</v>
      </c>
      <c r="AW10" s="29">
        <v>1</v>
      </c>
      <c r="AX10" s="29"/>
      <c r="AY10" s="108"/>
      <c r="AZ10" s="114">
        <f>BA10+BB10+BC10+BD10+BE10+BF10+BG10</f>
        <v>104</v>
      </c>
      <c r="BA10" s="29">
        <v>10</v>
      </c>
      <c r="BB10" s="29">
        <v>9</v>
      </c>
      <c r="BC10" s="29"/>
      <c r="BD10" s="29">
        <v>74</v>
      </c>
      <c r="BE10" s="29">
        <v>10</v>
      </c>
      <c r="BF10" s="29">
        <v>1</v>
      </c>
      <c r="BG10" s="108"/>
      <c r="BH10" s="114">
        <f t="shared" ref="BH10:BH48" si="17">BI10+BJ10+BK10+BL10+BM10+BN10+BO10</f>
        <v>7</v>
      </c>
      <c r="BI10" s="112">
        <f t="shared" si="10"/>
        <v>4</v>
      </c>
      <c r="BJ10" s="112">
        <f t="shared" si="10"/>
        <v>3</v>
      </c>
      <c r="BK10" s="112">
        <f t="shared" si="10"/>
        <v>0</v>
      </c>
      <c r="BL10" s="112">
        <f t="shared" si="10"/>
        <v>0</v>
      </c>
      <c r="BM10" s="112">
        <f t="shared" si="10"/>
        <v>0</v>
      </c>
      <c r="BN10" s="112">
        <f t="shared" si="10"/>
        <v>0</v>
      </c>
      <c r="BO10" s="113">
        <f t="shared" si="10"/>
        <v>0</v>
      </c>
    </row>
    <row r="11" spans="1:67" x14ac:dyDescent="0.2">
      <c r="A11" s="106">
        <v>3</v>
      </c>
      <c r="B11" s="107" t="s">
        <v>804</v>
      </c>
      <c r="C11" s="106" t="s">
        <v>814</v>
      </c>
      <c r="D11" s="103">
        <f t="shared" si="11"/>
        <v>0</v>
      </c>
      <c r="E11" s="100"/>
      <c r="F11" s="29"/>
      <c r="G11" s="29"/>
      <c r="H11" s="29"/>
      <c r="I11" s="29"/>
      <c r="J11" s="29"/>
      <c r="K11" s="108"/>
      <c r="L11" s="105">
        <f>M11+N11+O11+P11+Q11+R11+S11</f>
        <v>10</v>
      </c>
      <c r="M11" s="109"/>
      <c r="N11" s="29"/>
      <c r="O11" s="29"/>
      <c r="P11" s="29">
        <v>10</v>
      </c>
      <c r="Q11" s="29"/>
      <c r="R11" s="29"/>
      <c r="S11" s="110"/>
      <c r="T11" s="111">
        <f t="shared" si="13"/>
        <v>10</v>
      </c>
      <c r="U11" s="112">
        <f t="shared" si="14"/>
        <v>0</v>
      </c>
      <c r="V11" s="112">
        <f t="shared" si="8"/>
        <v>0</v>
      </c>
      <c r="W11" s="112">
        <f t="shared" si="8"/>
        <v>0</v>
      </c>
      <c r="X11" s="112">
        <f t="shared" si="8"/>
        <v>10</v>
      </c>
      <c r="Y11" s="112">
        <f t="shared" si="8"/>
        <v>0</v>
      </c>
      <c r="Z11" s="112">
        <f t="shared" si="8"/>
        <v>0</v>
      </c>
      <c r="AA11" s="113">
        <f t="shared" si="8"/>
        <v>0</v>
      </c>
      <c r="AB11" s="111">
        <f t="shared" si="15"/>
        <v>9</v>
      </c>
      <c r="AC11" s="112">
        <f t="shared" si="9"/>
        <v>0</v>
      </c>
      <c r="AD11" s="112">
        <f t="shared" si="9"/>
        <v>0</v>
      </c>
      <c r="AE11" s="112">
        <f t="shared" si="9"/>
        <v>0</v>
      </c>
      <c r="AF11" s="112">
        <f t="shared" si="9"/>
        <v>9</v>
      </c>
      <c r="AG11" s="112">
        <f t="shared" si="9"/>
        <v>0</v>
      </c>
      <c r="AH11" s="112">
        <f t="shared" si="9"/>
        <v>0</v>
      </c>
      <c r="AI11" s="113">
        <f t="shared" si="9"/>
        <v>0</v>
      </c>
      <c r="AJ11" s="111">
        <f t="shared" si="16"/>
        <v>7</v>
      </c>
      <c r="AK11" s="29"/>
      <c r="AL11" s="29"/>
      <c r="AM11" s="29"/>
      <c r="AN11" s="29">
        <v>7</v>
      </c>
      <c r="AO11" s="29"/>
      <c r="AP11" s="29"/>
      <c r="AQ11" s="108"/>
      <c r="AR11" s="114">
        <f t="shared" ref="AR11:AR48" si="18">AS11+AT11+AU11+AV11+AW11+AX11+AY11</f>
        <v>2</v>
      </c>
      <c r="AS11" s="29"/>
      <c r="AT11" s="29"/>
      <c r="AU11" s="29"/>
      <c r="AV11" s="29">
        <v>2</v>
      </c>
      <c r="AW11" s="29"/>
      <c r="AX11" s="29"/>
      <c r="AY11" s="108"/>
      <c r="AZ11" s="114">
        <f t="shared" ref="AZ11:AZ48" si="19">BA11+BB11+BC11+BD11+BE11+BF11+BG11</f>
        <v>8</v>
      </c>
      <c r="BA11" s="29"/>
      <c r="BB11" s="29"/>
      <c r="BC11" s="29"/>
      <c r="BD11" s="29">
        <v>8</v>
      </c>
      <c r="BE11" s="29"/>
      <c r="BF11" s="29"/>
      <c r="BG11" s="108"/>
      <c r="BH11" s="114">
        <f t="shared" si="17"/>
        <v>1</v>
      </c>
      <c r="BI11" s="112">
        <f t="shared" si="10"/>
        <v>0</v>
      </c>
      <c r="BJ11" s="112">
        <f t="shared" si="10"/>
        <v>0</v>
      </c>
      <c r="BK11" s="112">
        <f t="shared" si="10"/>
        <v>0</v>
      </c>
      <c r="BL11" s="112">
        <f t="shared" si="10"/>
        <v>1</v>
      </c>
      <c r="BM11" s="112">
        <f t="shared" si="10"/>
        <v>0</v>
      </c>
      <c r="BN11" s="112">
        <f t="shared" si="10"/>
        <v>0</v>
      </c>
      <c r="BO11" s="113">
        <f t="shared" si="10"/>
        <v>0</v>
      </c>
    </row>
    <row r="12" spans="1:67" x14ac:dyDescent="0.2">
      <c r="A12" s="106">
        <v>4</v>
      </c>
      <c r="B12" s="107" t="s">
        <v>805</v>
      </c>
      <c r="C12" s="106" t="s">
        <v>815</v>
      </c>
      <c r="D12" s="103">
        <f t="shared" si="11"/>
        <v>0</v>
      </c>
      <c r="E12" s="100"/>
      <c r="F12" s="29"/>
      <c r="G12" s="29"/>
      <c r="H12" s="29"/>
      <c r="I12" s="29"/>
      <c r="J12" s="29"/>
      <c r="K12" s="108"/>
      <c r="L12" s="105">
        <f t="shared" si="12"/>
        <v>28</v>
      </c>
      <c r="M12" s="109"/>
      <c r="N12" s="29">
        <v>1</v>
      </c>
      <c r="O12" s="29"/>
      <c r="P12" s="29">
        <v>27</v>
      </c>
      <c r="Q12" s="29"/>
      <c r="R12" s="29"/>
      <c r="S12" s="110"/>
      <c r="T12" s="111">
        <f t="shared" si="13"/>
        <v>28</v>
      </c>
      <c r="U12" s="112">
        <f t="shared" si="14"/>
        <v>0</v>
      </c>
      <c r="V12" s="112">
        <f t="shared" si="8"/>
        <v>1</v>
      </c>
      <c r="W12" s="112">
        <f t="shared" si="8"/>
        <v>0</v>
      </c>
      <c r="X12" s="112">
        <f t="shared" si="8"/>
        <v>27</v>
      </c>
      <c r="Y12" s="112">
        <f t="shared" si="8"/>
        <v>0</v>
      </c>
      <c r="Z12" s="112">
        <f t="shared" si="8"/>
        <v>0</v>
      </c>
      <c r="AA12" s="113">
        <f t="shared" si="8"/>
        <v>0</v>
      </c>
      <c r="AB12" s="111">
        <f t="shared" si="15"/>
        <v>26</v>
      </c>
      <c r="AC12" s="112">
        <f t="shared" si="9"/>
        <v>0</v>
      </c>
      <c r="AD12" s="112">
        <f t="shared" si="9"/>
        <v>1</v>
      </c>
      <c r="AE12" s="112">
        <f t="shared" si="9"/>
        <v>0</v>
      </c>
      <c r="AF12" s="112">
        <f t="shared" si="9"/>
        <v>25</v>
      </c>
      <c r="AG12" s="112">
        <f t="shared" si="9"/>
        <v>0</v>
      </c>
      <c r="AH12" s="112">
        <f t="shared" si="9"/>
        <v>0</v>
      </c>
      <c r="AI12" s="113">
        <f t="shared" si="9"/>
        <v>0</v>
      </c>
      <c r="AJ12" s="111">
        <f t="shared" si="16"/>
        <v>25</v>
      </c>
      <c r="AK12" s="29"/>
      <c r="AL12" s="29">
        <v>1</v>
      </c>
      <c r="AM12" s="29"/>
      <c r="AN12" s="29">
        <v>24</v>
      </c>
      <c r="AO12" s="29"/>
      <c r="AP12" s="29"/>
      <c r="AQ12" s="108"/>
      <c r="AR12" s="114">
        <f t="shared" si="18"/>
        <v>1</v>
      </c>
      <c r="AS12" s="29"/>
      <c r="AT12" s="29"/>
      <c r="AU12" s="29"/>
      <c r="AV12" s="29">
        <v>1</v>
      </c>
      <c r="AW12" s="29"/>
      <c r="AX12" s="29"/>
      <c r="AY12" s="108"/>
      <c r="AZ12" s="114">
        <f t="shared" si="19"/>
        <v>25</v>
      </c>
      <c r="BA12" s="29"/>
      <c r="BB12" s="29"/>
      <c r="BC12" s="29"/>
      <c r="BD12" s="29">
        <v>25</v>
      </c>
      <c r="BE12" s="29"/>
      <c r="BF12" s="29"/>
      <c r="BG12" s="108"/>
      <c r="BH12" s="114">
        <f t="shared" si="17"/>
        <v>2</v>
      </c>
      <c r="BI12" s="112">
        <f t="shared" si="10"/>
        <v>0</v>
      </c>
      <c r="BJ12" s="112">
        <f t="shared" si="10"/>
        <v>0</v>
      </c>
      <c r="BK12" s="112">
        <f t="shared" si="10"/>
        <v>0</v>
      </c>
      <c r="BL12" s="112">
        <f t="shared" si="10"/>
        <v>2</v>
      </c>
      <c r="BM12" s="112">
        <f t="shared" si="10"/>
        <v>0</v>
      </c>
      <c r="BN12" s="112">
        <f t="shared" si="10"/>
        <v>0</v>
      </c>
      <c r="BO12" s="113">
        <f t="shared" si="10"/>
        <v>0</v>
      </c>
    </row>
    <row r="13" spans="1:67" x14ac:dyDescent="0.2">
      <c r="A13" s="106">
        <v>5</v>
      </c>
      <c r="B13" s="107" t="s">
        <v>806</v>
      </c>
      <c r="C13" s="106" t="s">
        <v>816</v>
      </c>
      <c r="D13" s="103">
        <f t="shared" si="11"/>
        <v>0</v>
      </c>
      <c r="E13" s="100"/>
      <c r="F13" s="29"/>
      <c r="G13" s="29"/>
      <c r="H13" s="29"/>
      <c r="I13" s="29"/>
      <c r="J13" s="29"/>
      <c r="K13" s="108"/>
      <c r="L13" s="105">
        <f t="shared" si="12"/>
        <v>24</v>
      </c>
      <c r="M13" s="109"/>
      <c r="N13" s="29"/>
      <c r="O13" s="29"/>
      <c r="P13" s="29">
        <v>24</v>
      </c>
      <c r="Q13" s="29"/>
      <c r="R13" s="29"/>
      <c r="S13" s="110"/>
      <c r="T13" s="111">
        <f t="shared" si="13"/>
        <v>24</v>
      </c>
      <c r="U13" s="112">
        <f t="shared" si="14"/>
        <v>0</v>
      </c>
      <c r="V13" s="112">
        <f t="shared" si="8"/>
        <v>0</v>
      </c>
      <c r="W13" s="112">
        <f t="shared" si="8"/>
        <v>0</v>
      </c>
      <c r="X13" s="112">
        <f t="shared" si="8"/>
        <v>24</v>
      </c>
      <c r="Y13" s="112">
        <f t="shared" si="8"/>
        <v>0</v>
      </c>
      <c r="Z13" s="112">
        <f t="shared" si="8"/>
        <v>0</v>
      </c>
      <c r="AA13" s="113">
        <f t="shared" si="8"/>
        <v>0</v>
      </c>
      <c r="AB13" s="111">
        <f t="shared" si="15"/>
        <v>24</v>
      </c>
      <c r="AC13" s="112">
        <f t="shared" si="9"/>
        <v>0</v>
      </c>
      <c r="AD13" s="112">
        <f t="shared" si="9"/>
        <v>0</v>
      </c>
      <c r="AE13" s="112">
        <f t="shared" si="9"/>
        <v>0</v>
      </c>
      <c r="AF13" s="112">
        <f t="shared" si="9"/>
        <v>24</v>
      </c>
      <c r="AG13" s="112">
        <f t="shared" si="9"/>
        <v>0</v>
      </c>
      <c r="AH13" s="112">
        <f t="shared" si="9"/>
        <v>0</v>
      </c>
      <c r="AI13" s="113">
        <f t="shared" si="9"/>
        <v>0</v>
      </c>
      <c r="AJ13" s="111">
        <f>AK13+AL13+AM13+AN13+AO13+AP13+AQ13</f>
        <v>22</v>
      </c>
      <c r="AK13" s="29"/>
      <c r="AL13" s="29"/>
      <c r="AM13" s="29"/>
      <c r="AN13" s="29">
        <v>22</v>
      </c>
      <c r="AO13" s="29"/>
      <c r="AP13" s="29"/>
      <c r="AQ13" s="108"/>
      <c r="AR13" s="114">
        <f>AS13+AT13+AU13+AV13+AW13+AX13+AY13</f>
        <v>2</v>
      </c>
      <c r="AS13" s="29"/>
      <c r="AT13" s="29"/>
      <c r="AU13" s="29"/>
      <c r="AV13" s="29">
        <v>2</v>
      </c>
      <c r="AW13" s="29"/>
      <c r="AX13" s="29"/>
      <c r="AY13" s="108"/>
      <c r="AZ13" s="114">
        <f>BA13+BB13+BC13+BD13+BE13+BF13+BG13</f>
        <v>24</v>
      </c>
      <c r="BA13" s="29"/>
      <c r="BB13" s="29"/>
      <c r="BC13" s="29"/>
      <c r="BD13" s="29">
        <v>24</v>
      </c>
      <c r="BE13" s="29"/>
      <c r="BF13" s="29"/>
      <c r="BG13" s="108"/>
      <c r="BH13" s="114">
        <f t="shared" si="17"/>
        <v>0</v>
      </c>
      <c r="BI13" s="112">
        <f t="shared" si="10"/>
        <v>0</v>
      </c>
      <c r="BJ13" s="112">
        <f t="shared" si="10"/>
        <v>0</v>
      </c>
      <c r="BK13" s="112">
        <f t="shared" si="10"/>
        <v>0</v>
      </c>
      <c r="BL13" s="112">
        <f t="shared" si="10"/>
        <v>0</v>
      </c>
      <c r="BM13" s="112">
        <f t="shared" si="10"/>
        <v>0</v>
      </c>
      <c r="BN13" s="112">
        <f t="shared" si="10"/>
        <v>0</v>
      </c>
      <c r="BO13" s="113">
        <f t="shared" si="10"/>
        <v>0</v>
      </c>
    </row>
    <row r="14" spans="1:67" x14ac:dyDescent="0.2">
      <c r="A14" s="106">
        <v>6</v>
      </c>
      <c r="B14" s="107" t="s">
        <v>807</v>
      </c>
      <c r="C14" s="106" t="s">
        <v>817</v>
      </c>
      <c r="D14" s="103">
        <f t="shared" si="11"/>
        <v>0</v>
      </c>
      <c r="E14" s="100"/>
      <c r="F14" s="29"/>
      <c r="G14" s="29"/>
      <c r="H14" s="29"/>
      <c r="I14" s="29"/>
      <c r="J14" s="29"/>
      <c r="K14" s="108"/>
      <c r="L14" s="105">
        <f t="shared" si="12"/>
        <v>32</v>
      </c>
      <c r="M14" s="109"/>
      <c r="N14" s="29">
        <v>1</v>
      </c>
      <c r="O14" s="29"/>
      <c r="P14" s="29">
        <v>31</v>
      </c>
      <c r="Q14" s="29"/>
      <c r="R14" s="29"/>
      <c r="S14" s="110"/>
      <c r="T14" s="111">
        <f t="shared" ref="T14:T29" si="20">U14+V14+W14+X14+Y14+Z14+AA14</f>
        <v>32</v>
      </c>
      <c r="U14" s="112">
        <f t="shared" ref="U14:U29" si="21">E14+M14</f>
        <v>0</v>
      </c>
      <c r="V14" s="112">
        <f t="shared" ref="V14:V29" si="22">F14+N14</f>
        <v>1</v>
      </c>
      <c r="W14" s="112">
        <f t="shared" ref="W14:W29" si="23">G14+O14</f>
        <v>0</v>
      </c>
      <c r="X14" s="112">
        <f t="shared" ref="X14:X29" si="24">H14+P14</f>
        <v>31</v>
      </c>
      <c r="Y14" s="112">
        <f t="shared" ref="Y14:Y29" si="25">I14+Q14</f>
        <v>0</v>
      </c>
      <c r="Z14" s="112">
        <f t="shared" ref="Z14:Z29" si="26">J14+R14</f>
        <v>0</v>
      </c>
      <c r="AA14" s="113">
        <f t="shared" ref="AA14:AA29" si="27">K14+S14</f>
        <v>0</v>
      </c>
      <c r="AB14" s="111">
        <f t="shared" ref="AB14:AB29" si="28">AC14+AD14+AE14+AF14+AG14+AH14+AI14</f>
        <v>30</v>
      </c>
      <c r="AC14" s="112">
        <f t="shared" ref="AC14:AC29" si="29">AK14+AS14</f>
        <v>0</v>
      </c>
      <c r="AD14" s="112">
        <f t="shared" ref="AD14:AD29" si="30">AL14+AT14</f>
        <v>1</v>
      </c>
      <c r="AE14" s="112">
        <f t="shared" ref="AE14:AE29" si="31">AM14+AU14</f>
        <v>0</v>
      </c>
      <c r="AF14" s="112">
        <f t="shared" ref="AF14:AF29" si="32">AN14+AV14</f>
        <v>29</v>
      </c>
      <c r="AG14" s="112">
        <f t="shared" ref="AG14:AG29" si="33">AO14+AW14</f>
        <v>0</v>
      </c>
      <c r="AH14" s="112">
        <f t="shared" ref="AH14:AH29" si="34">AP14+AX14</f>
        <v>0</v>
      </c>
      <c r="AI14" s="113">
        <f t="shared" ref="AI14:AI29" si="35">AQ14+AY14</f>
        <v>0</v>
      </c>
      <c r="AJ14" s="111">
        <f t="shared" ref="AJ14:AJ29" si="36">AK14+AL14+AM14+AN14+AO14+AP14+AQ14</f>
        <v>27</v>
      </c>
      <c r="AK14" s="29"/>
      <c r="AL14" s="29">
        <v>1</v>
      </c>
      <c r="AM14" s="29"/>
      <c r="AN14" s="29">
        <v>26</v>
      </c>
      <c r="AO14" s="29"/>
      <c r="AP14" s="29"/>
      <c r="AQ14" s="108"/>
      <c r="AR14" s="114">
        <f t="shared" ref="AR14:AR29" si="37">AS14+AT14+AU14+AV14+AW14+AX14+AY14</f>
        <v>3</v>
      </c>
      <c r="AS14" s="29"/>
      <c r="AT14" s="29"/>
      <c r="AU14" s="29"/>
      <c r="AV14" s="29">
        <v>3</v>
      </c>
      <c r="AW14" s="29"/>
      <c r="AX14" s="29"/>
      <c r="AY14" s="108"/>
      <c r="AZ14" s="114">
        <f t="shared" ref="AZ14:AZ29" si="38">BA14+BB14+BC14+BD14+BE14+BF14+BG14</f>
        <v>29</v>
      </c>
      <c r="BA14" s="29"/>
      <c r="BB14" s="29"/>
      <c r="BC14" s="29"/>
      <c r="BD14" s="29">
        <v>29</v>
      </c>
      <c r="BE14" s="29"/>
      <c r="BF14" s="29"/>
      <c r="BG14" s="108"/>
      <c r="BH14" s="114">
        <f t="shared" ref="BH14:BH29" si="39">BI14+BJ14+BK14+BL14+BM14+BN14+BO14</f>
        <v>2</v>
      </c>
      <c r="BI14" s="112">
        <f t="shared" ref="BI14:BI29" si="40">U14-AC14</f>
        <v>0</v>
      </c>
      <c r="BJ14" s="112">
        <f t="shared" ref="BJ14:BJ29" si="41">V14-AD14</f>
        <v>0</v>
      </c>
      <c r="BK14" s="112">
        <f t="shared" ref="BK14:BK29" si="42">W14-AE14</f>
        <v>0</v>
      </c>
      <c r="BL14" s="112">
        <f t="shared" ref="BL14:BL29" si="43">X14-AF14</f>
        <v>2</v>
      </c>
      <c r="BM14" s="112">
        <f t="shared" ref="BM14:BM29" si="44">Y14-AG14</f>
        <v>0</v>
      </c>
      <c r="BN14" s="112">
        <f t="shared" ref="BN14:BN29" si="45">Z14-AH14</f>
        <v>0</v>
      </c>
      <c r="BO14" s="113">
        <f t="shared" ref="BO14:BO29" si="46">AA14-AI14</f>
        <v>0</v>
      </c>
    </row>
    <row r="15" spans="1:67" x14ac:dyDescent="0.2">
      <c r="A15" s="106">
        <v>7</v>
      </c>
      <c r="B15" s="107" t="s">
        <v>808</v>
      </c>
      <c r="C15" s="106" t="s">
        <v>818</v>
      </c>
      <c r="D15" s="103">
        <f t="shared" si="11"/>
        <v>3</v>
      </c>
      <c r="E15" s="100"/>
      <c r="F15" s="29">
        <v>1</v>
      </c>
      <c r="G15" s="29"/>
      <c r="H15" s="29">
        <v>1</v>
      </c>
      <c r="I15" s="29">
        <v>1</v>
      </c>
      <c r="J15" s="29"/>
      <c r="K15" s="108"/>
      <c r="L15" s="105">
        <f t="shared" si="12"/>
        <v>96</v>
      </c>
      <c r="M15" s="109">
        <v>17</v>
      </c>
      <c r="N15" s="29">
        <v>8</v>
      </c>
      <c r="O15" s="29"/>
      <c r="P15" s="29">
        <v>62</v>
      </c>
      <c r="Q15" s="29">
        <v>8</v>
      </c>
      <c r="R15" s="29">
        <v>1</v>
      </c>
      <c r="S15" s="110"/>
      <c r="T15" s="111">
        <f t="shared" si="20"/>
        <v>99</v>
      </c>
      <c r="U15" s="112">
        <f t="shared" si="21"/>
        <v>17</v>
      </c>
      <c r="V15" s="112">
        <f t="shared" si="22"/>
        <v>9</v>
      </c>
      <c r="W15" s="112">
        <f t="shared" si="23"/>
        <v>0</v>
      </c>
      <c r="X15" s="112">
        <f t="shared" si="24"/>
        <v>63</v>
      </c>
      <c r="Y15" s="112">
        <f t="shared" si="25"/>
        <v>9</v>
      </c>
      <c r="Z15" s="112">
        <f t="shared" si="26"/>
        <v>1</v>
      </c>
      <c r="AA15" s="113">
        <f t="shared" si="27"/>
        <v>0</v>
      </c>
      <c r="AB15" s="111">
        <f t="shared" si="28"/>
        <v>92</v>
      </c>
      <c r="AC15" s="112">
        <f t="shared" si="29"/>
        <v>12</v>
      </c>
      <c r="AD15" s="112">
        <f t="shared" si="30"/>
        <v>8</v>
      </c>
      <c r="AE15" s="112">
        <f t="shared" si="31"/>
        <v>0</v>
      </c>
      <c r="AF15" s="112">
        <f t="shared" si="32"/>
        <v>62</v>
      </c>
      <c r="AG15" s="112">
        <f t="shared" si="33"/>
        <v>9</v>
      </c>
      <c r="AH15" s="112">
        <f t="shared" si="34"/>
        <v>1</v>
      </c>
      <c r="AI15" s="113">
        <f t="shared" si="35"/>
        <v>0</v>
      </c>
      <c r="AJ15" s="111">
        <f t="shared" si="36"/>
        <v>79</v>
      </c>
      <c r="AK15" s="29">
        <v>6</v>
      </c>
      <c r="AL15" s="29">
        <v>8</v>
      </c>
      <c r="AM15" s="29"/>
      <c r="AN15" s="29">
        <v>56</v>
      </c>
      <c r="AO15" s="29">
        <v>8</v>
      </c>
      <c r="AP15" s="29">
        <v>1</v>
      </c>
      <c r="AQ15" s="108"/>
      <c r="AR15" s="114">
        <f t="shared" si="37"/>
        <v>13</v>
      </c>
      <c r="AS15" s="29">
        <v>6</v>
      </c>
      <c r="AT15" s="29"/>
      <c r="AU15" s="29"/>
      <c r="AV15" s="29">
        <v>6</v>
      </c>
      <c r="AW15" s="29">
        <v>1</v>
      </c>
      <c r="AX15" s="29"/>
      <c r="AY15" s="108"/>
      <c r="AZ15" s="114">
        <f t="shared" si="38"/>
        <v>87</v>
      </c>
      <c r="BA15" s="29">
        <v>10</v>
      </c>
      <c r="BB15" s="29">
        <v>6</v>
      </c>
      <c r="BC15" s="29"/>
      <c r="BD15" s="29">
        <v>61</v>
      </c>
      <c r="BE15" s="29">
        <v>9</v>
      </c>
      <c r="BF15" s="29">
        <v>1</v>
      </c>
      <c r="BG15" s="108"/>
      <c r="BH15" s="114">
        <f t="shared" si="39"/>
        <v>7</v>
      </c>
      <c r="BI15" s="112">
        <f t="shared" si="40"/>
        <v>5</v>
      </c>
      <c r="BJ15" s="112">
        <f t="shared" si="41"/>
        <v>1</v>
      </c>
      <c r="BK15" s="112">
        <f t="shared" si="42"/>
        <v>0</v>
      </c>
      <c r="BL15" s="112">
        <f t="shared" si="43"/>
        <v>1</v>
      </c>
      <c r="BM15" s="112">
        <f t="shared" si="44"/>
        <v>0</v>
      </c>
      <c r="BN15" s="112">
        <f t="shared" si="45"/>
        <v>0</v>
      </c>
      <c r="BO15" s="113">
        <f t="shared" si="46"/>
        <v>0</v>
      </c>
    </row>
    <row r="16" spans="1:67" x14ac:dyDescent="0.2">
      <c r="A16" s="106">
        <v>8</v>
      </c>
      <c r="B16" s="107" t="s">
        <v>809</v>
      </c>
      <c r="C16" s="106" t="s">
        <v>819</v>
      </c>
      <c r="D16" s="103">
        <f t="shared" si="11"/>
        <v>6</v>
      </c>
      <c r="E16" s="100">
        <v>3</v>
      </c>
      <c r="F16" s="29">
        <v>3</v>
      </c>
      <c r="G16" s="29"/>
      <c r="H16" s="29"/>
      <c r="I16" s="29"/>
      <c r="J16" s="29"/>
      <c r="K16" s="108"/>
      <c r="L16" s="105">
        <f t="shared" si="12"/>
        <v>53</v>
      </c>
      <c r="M16" s="109">
        <v>1</v>
      </c>
      <c r="N16" s="29">
        <v>2</v>
      </c>
      <c r="O16" s="29"/>
      <c r="P16" s="29">
        <v>45</v>
      </c>
      <c r="Q16" s="29">
        <v>4</v>
      </c>
      <c r="R16" s="29">
        <v>1</v>
      </c>
      <c r="S16" s="110"/>
      <c r="T16" s="111">
        <f t="shared" si="20"/>
        <v>59</v>
      </c>
      <c r="U16" s="112">
        <f t="shared" si="21"/>
        <v>4</v>
      </c>
      <c r="V16" s="112">
        <f t="shared" si="22"/>
        <v>5</v>
      </c>
      <c r="W16" s="112">
        <f t="shared" si="23"/>
        <v>0</v>
      </c>
      <c r="X16" s="112">
        <f t="shared" si="24"/>
        <v>45</v>
      </c>
      <c r="Y16" s="112">
        <f t="shared" si="25"/>
        <v>4</v>
      </c>
      <c r="Z16" s="112">
        <f t="shared" si="26"/>
        <v>1</v>
      </c>
      <c r="AA16" s="113">
        <f t="shared" si="27"/>
        <v>0</v>
      </c>
      <c r="AB16" s="111">
        <f t="shared" si="28"/>
        <v>59</v>
      </c>
      <c r="AC16" s="112">
        <f t="shared" si="29"/>
        <v>4</v>
      </c>
      <c r="AD16" s="112">
        <f t="shared" si="30"/>
        <v>5</v>
      </c>
      <c r="AE16" s="112">
        <f t="shared" si="31"/>
        <v>0</v>
      </c>
      <c r="AF16" s="112">
        <f t="shared" si="32"/>
        <v>45</v>
      </c>
      <c r="AG16" s="112">
        <f t="shared" si="33"/>
        <v>4</v>
      </c>
      <c r="AH16" s="112">
        <f t="shared" si="34"/>
        <v>1</v>
      </c>
      <c r="AI16" s="113">
        <f t="shared" si="35"/>
        <v>0</v>
      </c>
      <c r="AJ16" s="111">
        <f t="shared" si="36"/>
        <v>53</v>
      </c>
      <c r="AK16" s="29">
        <v>3</v>
      </c>
      <c r="AL16" s="29">
        <v>5</v>
      </c>
      <c r="AM16" s="29"/>
      <c r="AN16" s="29">
        <v>40</v>
      </c>
      <c r="AO16" s="29">
        <v>4</v>
      </c>
      <c r="AP16" s="29">
        <v>1</v>
      </c>
      <c r="AQ16" s="108"/>
      <c r="AR16" s="114">
        <f t="shared" si="37"/>
        <v>6</v>
      </c>
      <c r="AS16" s="29">
        <v>1</v>
      </c>
      <c r="AT16" s="29"/>
      <c r="AU16" s="29"/>
      <c r="AV16" s="29">
        <v>5</v>
      </c>
      <c r="AW16" s="29"/>
      <c r="AX16" s="29"/>
      <c r="AY16" s="108"/>
      <c r="AZ16" s="114">
        <f t="shared" si="38"/>
        <v>57</v>
      </c>
      <c r="BA16" s="29">
        <v>2</v>
      </c>
      <c r="BB16" s="29">
        <v>5</v>
      </c>
      <c r="BC16" s="29"/>
      <c r="BD16" s="29">
        <v>45</v>
      </c>
      <c r="BE16" s="29">
        <v>4</v>
      </c>
      <c r="BF16" s="29">
        <v>1</v>
      </c>
      <c r="BG16" s="108"/>
      <c r="BH16" s="114">
        <f t="shared" si="39"/>
        <v>0</v>
      </c>
      <c r="BI16" s="112">
        <f t="shared" si="40"/>
        <v>0</v>
      </c>
      <c r="BJ16" s="112">
        <f t="shared" si="41"/>
        <v>0</v>
      </c>
      <c r="BK16" s="112">
        <f t="shared" si="42"/>
        <v>0</v>
      </c>
      <c r="BL16" s="112">
        <f t="shared" si="43"/>
        <v>0</v>
      </c>
      <c r="BM16" s="112">
        <f t="shared" si="44"/>
        <v>0</v>
      </c>
      <c r="BN16" s="112">
        <f t="shared" si="45"/>
        <v>0</v>
      </c>
      <c r="BO16" s="113">
        <f t="shared" si="46"/>
        <v>0</v>
      </c>
    </row>
    <row r="17" spans="1:67" x14ac:dyDescent="0.2">
      <c r="A17" s="106">
        <v>9</v>
      </c>
      <c r="B17" s="107" t="s">
        <v>810</v>
      </c>
      <c r="C17" s="106" t="s">
        <v>820</v>
      </c>
      <c r="D17" s="103">
        <f t="shared" si="11"/>
        <v>0</v>
      </c>
      <c r="E17" s="100"/>
      <c r="F17" s="29"/>
      <c r="G17" s="29"/>
      <c r="H17" s="29"/>
      <c r="I17" s="29"/>
      <c r="J17" s="29"/>
      <c r="K17" s="108"/>
      <c r="L17" s="105">
        <f t="shared" si="12"/>
        <v>35</v>
      </c>
      <c r="M17" s="109"/>
      <c r="N17" s="29"/>
      <c r="O17" s="29"/>
      <c r="P17" s="29">
        <v>35</v>
      </c>
      <c r="Q17" s="29"/>
      <c r="R17" s="29"/>
      <c r="S17" s="110"/>
      <c r="T17" s="111">
        <f t="shared" si="20"/>
        <v>35</v>
      </c>
      <c r="U17" s="112">
        <f t="shared" si="21"/>
        <v>0</v>
      </c>
      <c r="V17" s="112">
        <f t="shared" si="22"/>
        <v>0</v>
      </c>
      <c r="W17" s="112">
        <f t="shared" si="23"/>
        <v>0</v>
      </c>
      <c r="X17" s="112">
        <f t="shared" si="24"/>
        <v>35</v>
      </c>
      <c r="Y17" s="112">
        <f t="shared" si="25"/>
        <v>0</v>
      </c>
      <c r="Z17" s="112">
        <f t="shared" si="26"/>
        <v>0</v>
      </c>
      <c r="AA17" s="113">
        <f t="shared" si="27"/>
        <v>0</v>
      </c>
      <c r="AB17" s="111">
        <f t="shared" si="28"/>
        <v>35</v>
      </c>
      <c r="AC17" s="112">
        <f t="shared" si="29"/>
        <v>0</v>
      </c>
      <c r="AD17" s="112">
        <f t="shared" si="30"/>
        <v>0</v>
      </c>
      <c r="AE17" s="112">
        <f t="shared" si="31"/>
        <v>0</v>
      </c>
      <c r="AF17" s="112">
        <f t="shared" si="32"/>
        <v>35</v>
      </c>
      <c r="AG17" s="112">
        <f t="shared" si="33"/>
        <v>0</v>
      </c>
      <c r="AH17" s="112">
        <f t="shared" si="34"/>
        <v>0</v>
      </c>
      <c r="AI17" s="113">
        <f t="shared" si="35"/>
        <v>0</v>
      </c>
      <c r="AJ17" s="111">
        <f t="shared" si="36"/>
        <v>32</v>
      </c>
      <c r="AK17" s="29"/>
      <c r="AL17" s="29"/>
      <c r="AM17" s="29"/>
      <c r="AN17" s="29">
        <v>32</v>
      </c>
      <c r="AO17" s="29"/>
      <c r="AP17" s="29"/>
      <c r="AQ17" s="108"/>
      <c r="AR17" s="114">
        <f t="shared" si="37"/>
        <v>3</v>
      </c>
      <c r="AS17" s="29"/>
      <c r="AT17" s="29"/>
      <c r="AU17" s="29"/>
      <c r="AV17" s="29">
        <v>3</v>
      </c>
      <c r="AW17" s="29"/>
      <c r="AX17" s="29"/>
      <c r="AY17" s="108"/>
      <c r="AZ17" s="114">
        <f t="shared" si="38"/>
        <v>35</v>
      </c>
      <c r="BA17" s="29"/>
      <c r="BB17" s="29"/>
      <c r="BC17" s="29"/>
      <c r="BD17" s="29">
        <v>35</v>
      </c>
      <c r="BE17" s="29"/>
      <c r="BF17" s="29"/>
      <c r="BG17" s="108"/>
      <c r="BH17" s="114">
        <f t="shared" si="39"/>
        <v>0</v>
      </c>
      <c r="BI17" s="112">
        <f t="shared" si="40"/>
        <v>0</v>
      </c>
      <c r="BJ17" s="112">
        <f t="shared" si="41"/>
        <v>0</v>
      </c>
      <c r="BK17" s="112">
        <f t="shared" si="42"/>
        <v>0</v>
      </c>
      <c r="BL17" s="112">
        <f t="shared" si="43"/>
        <v>0</v>
      </c>
      <c r="BM17" s="112">
        <f t="shared" si="44"/>
        <v>0</v>
      </c>
      <c r="BN17" s="112">
        <f t="shared" si="45"/>
        <v>0</v>
      </c>
      <c r="BO17" s="113">
        <f t="shared" si="46"/>
        <v>0</v>
      </c>
    </row>
    <row r="18" spans="1:67" x14ac:dyDescent="0.2">
      <c r="A18" s="106">
        <v>10</v>
      </c>
      <c r="B18" s="107" t="s">
        <v>811</v>
      </c>
      <c r="C18" s="106" t="s">
        <v>821</v>
      </c>
      <c r="D18" s="103">
        <f t="shared" si="11"/>
        <v>0</v>
      </c>
      <c r="E18" s="100"/>
      <c r="F18" s="29"/>
      <c r="G18" s="29"/>
      <c r="H18" s="29"/>
      <c r="I18" s="29"/>
      <c r="J18" s="29"/>
      <c r="K18" s="108"/>
      <c r="L18" s="105">
        <f t="shared" si="12"/>
        <v>14</v>
      </c>
      <c r="M18" s="109"/>
      <c r="N18" s="29">
        <v>7</v>
      </c>
      <c r="O18" s="29"/>
      <c r="P18" s="29"/>
      <c r="Q18" s="29">
        <v>7</v>
      </c>
      <c r="R18" s="29"/>
      <c r="S18" s="110"/>
      <c r="T18" s="111">
        <f t="shared" si="20"/>
        <v>14</v>
      </c>
      <c r="U18" s="112">
        <f t="shared" si="21"/>
        <v>0</v>
      </c>
      <c r="V18" s="112">
        <f t="shared" si="22"/>
        <v>7</v>
      </c>
      <c r="W18" s="112">
        <f t="shared" si="23"/>
        <v>0</v>
      </c>
      <c r="X18" s="112">
        <f t="shared" si="24"/>
        <v>0</v>
      </c>
      <c r="Y18" s="112">
        <f t="shared" si="25"/>
        <v>7</v>
      </c>
      <c r="Z18" s="112">
        <f t="shared" si="26"/>
        <v>0</v>
      </c>
      <c r="AA18" s="113">
        <f t="shared" si="27"/>
        <v>0</v>
      </c>
      <c r="AB18" s="111">
        <f t="shared" si="28"/>
        <v>11</v>
      </c>
      <c r="AC18" s="112">
        <f t="shared" si="29"/>
        <v>0</v>
      </c>
      <c r="AD18" s="112">
        <f t="shared" si="30"/>
        <v>4</v>
      </c>
      <c r="AE18" s="112">
        <f t="shared" si="31"/>
        <v>0</v>
      </c>
      <c r="AF18" s="112">
        <f t="shared" si="32"/>
        <v>0</v>
      </c>
      <c r="AG18" s="112">
        <f t="shared" si="33"/>
        <v>7</v>
      </c>
      <c r="AH18" s="112">
        <f t="shared" si="34"/>
        <v>0</v>
      </c>
      <c r="AI18" s="113">
        <f t="shared" si="35"/>
        <v>0</v>
      </c>
      <c r="AJ18" s="111">
        <f t="shared" si="36"/>
        <v>11</v>
      </c>
      <c r="AK18" s="29"/>
      <c r="AL18" s="29">
        <v>4</v>
      </c>
      <c r="AM18" s="29"/>
      <c r="AN18" s="29"/>
      <c r="AO18" s="29">
        <v>7</v>
      </c>
      <c r="AP18" s="29"/>
      <c r="AQ18" s="108"/>
      <c r="AR18" s="114">
        <f t="shared" si="37"/>
        <v>0</v>
      </c>
      <c r="AS18" s="29"/>
      <c r="AT18" s="29"/>
      <c r="AU18" s="29"/>
      <c r="AV18" s="29"/>
      <c r="AW18" s="29"/>
      <c r="AX18" s="29"/>
      <c r="AY18" s="108"/>
      <c r="AZ18" s="114">
        <f t="shared" si="38"/>
        <v>11</v>
      </c>
      <c r="BA18" s="29"/>
      <c r="BB18" s="29">
        <v>4</v>
      </c>
      <c r="BC18" s="29"/>
      <c r="BD18" s="29"/>
      <c r="BE18" s="29">
        <v>7</v>
      </c>
      <c r="BF18" s="29"/>
      <c r="BG18" s="108"/>
      <c r="BH18" s="114">
        <f t="shared" si="39"/>
        <v>3</v>
      </c>
      <c r="BI18" s="112">
        <f t="shared" si="40"/>
        <v>0</v>
      </c>
      <c r="BJ18" s="112">
        <f t="shared" si="41"/>
        <v>3</v>
      </c>
      <c r="BK18" s="112">
        <f t="shared" si="42"/>
        <v>0</v>
      </c>
      <c r="BL18" s="112">
        <f t="shared" si="43"/>
        <v>0</v>
      </c>
      <c r="BM18" s="112">
        <f t="shared" si="44"/>
        <v>0</v>
      </c>
      <c r="BN18" s="112">
        <f t="shared" si="45"/>
        <v>0</v>
      </c>
      <c r="BO18" s="113">
        <f t="shared" si="46"/>
        <v>0</v>
      </c>
    </row>
    <row r="19" spans="1:67" x14ac:dyDescent="0.2">
      <c r="A19" s="106"/>
      <c r="B19" s="107"/>
      <c r="C19" s="106"/>
      <c r="D19" s="103">
        <f t="shared" si="11"/>
        <v>0</v>
      </c>
      <c r="E19" s="100"/>
      <c r="F19" s="29"/>
      <c r="G19" s="29"/>
      <c r="H19" s="29"/>
      <c r="I19" s="29"/>
      <c r="J19" s="29"/>
      <c r="K19" s="108"/>
      <c r="L19" s="105">
        <f t="shared" si="12"/>
        <v>0</v>
      </c>
      <c r="M19" s="109"/>
      <c r="N19" s="29"/>
      <c r="O19" s="29"/>
      <c r="P19" s="29"/>
      <c r="Q19" s="29"/>
      <c r="R19" s="29"/>
      <c r="S19" s="110"/>
      <c r="T19" s="111">
        <f t="shared" si="20"/>
        <v>0</v>
      </c>
      <c r="U19" s="112">
        <f t="shared" si="21"/>
        <v>0</v>
      </c>
      <c r="V19" s="112">
        <f t="shared" si="22"/>
        <v>0</v>
      </c>
      <c r="W19" s="112">
        <f t="shared" si="23"/>
        <v>0</v>
      </c>
      <c r="X19" s="112">
        <f t="shared" si="24"/>
        <v>0</v>
      </c>
      <c r="Y19" s="112">
        <f t="shared" si="25"/>
        <v>0</v>
      </c>
      <c r="Z19" s="112">
        <f t="shared" si="26"/>
        <v>0</v>
      </c>
      <c r="AA19" s="113">
        <f t="shared" si="27"/>
        <v>0</v>
      </c>
      <c r="AB19" s="111">
        <f t="shared" si="28"/>
        <v>0</v>
      </c>
      <c r="AC19" s="112">
        <f t="shared" si="29"/>
        <v>0</v>
      </c>
      <c r="AD19" s="112">
        <f t="shared" si="30"/>
        <v>0</v>
      </c>
      <c r="AE19" s="112">
        <f t="shared" si="31"/>
        <v>0</v>
      </c>
      <c r="AF19" s="112">
        <f t="shared" si="32"/>
        <v>0</v>
      </c>
      <c r="AG19" s="112">
        <f t="shared" si="33"/>
        <v>0</v>
      </c>
      <c r="AH19" s="112">
        <f t="shared" si="34"/>
        <v>0</v>
      </c>
      <c r="AI19" s="113">
        <f t="shared" si="35"/>
        <v>0</v>
      </c>
      <c r="AJ19" s="111">
        <f t="shared" si="36"/>
        <v>0</v>
      </c>
      <c r="AK19" s="29"/>
      <c r="AL19" s="29"/>
      <c r="AM19" s="29"/>
      <c r="AN19" s="29"/>
      <c r="AO19" s="29"/>
      <c r="AP19" s="29"/>
      <c r="AQ19" s="108"/>
      <c r="AR19" s="114">
        <f t="shared" si="37"/>
        <v>0</v>
      </c>
      <c r="AS19" s="29"/>
      <c r="AT19" s="29"/>
      <c r="AU19" s="29"/>
      <c r="AV19" s="29"/>
      <c r="AW19" s="29"/>
      <c r="AX19" s="29"/>
      <c r="AY19" s="108"/>
      <c r="AZ19" s="114">
        <f t="shared" si="38"/>
        <v>0</v>
      </c>
      <c r="BA19" s="29"/>
      <c r="BB19" s="29"/>
      <c r="BC19" s="29"/>
      <c r="BD19" s="29"/>
      <c r="BE19" s="29"/>
      <c r="BF19" s="29"/>
      <c r="BG19" s="108"/>
      <c r="BH19" s="114">
        <f t="shared" si="39"/>
        <v>0</v>
      </c>
      <c r="BI19" s="112">
        <f t="shared" si="40"/>
        <v>0</v>
      </c>
      <c r="BJ19" s="112">
        <f t="shared" si="41"/>
        <v>0</v>
      </c>
      <c r="BK19" s="112">
        <f t="shared" si="42"/>
        <v>0</v>
      </c>
      <c r="BL19" s="112">
        <f t="shared" si="43"/>
        <v>0</v>
      </c>
      <c r="BM19" s="112">
        <f t="shared" si="44"/>
        <v>0</v>
      </c>
      <c r="BN19" s="112">
        <f t="shared" si="45"/>
        <v>0</v>
      </c>
      <c r="BO19" s="113">
        <f t="shared" si="46"/>
        <v>0</v>
      </c>
    </row>
    <row r="20" spans="1:67" x14ac:dyDescent="0.2">
      <c r="A20" s="106"/>
      <c r="B20" s="107"/>
      <c r="C20" s="106"/>
      <c r="D20" s="103">
        <f t="shared" si="11"/>
        <v>0</v>
      </c>
      <c r="E20" s="100"/>
      <c r="F20" s="29"/>
      <c r="G20" s="29"/>
      <c r="H20" s="29"/>
      <c r="I20" s="29"/>
      <c r="J20" s="29"/>
      <c r="K20" s="108"/>
      <c r="L20" s="105">
        <f t="shared" si="12"/>
        <v>0</v>
      </c>
      <c r="M20" s="109"/>
      <c r="N20" s="29"/>
      <c r="O20" s="29"/>
      <c r="P20" s="29"/>
      <c r="Q20" s="29"/>
      <c r="R20" s="29"/>
      <c r="S20" s="110"/>
      <c r="T20" s="111">
        <f t="shared" si="20"/>
        <v>0</v>
      </c>
      <c r="U20" s="112">
        <f t="shared" si="21"/>
        <v>0</v>
      </c>
      <c r="V20" s="112">
        <f t="shared" si="22"/>
        <v>0</v>
      </c>
      <c r="W20" s="112">
        <f t="shared" si="23"/>
        <v>0</v>
      </c>
      <c r="X20" s="112">
        <f t="shared" si="24"/>
        <v>0</v>
      </c>
      <c r="Y20" s="112">
        <f t="shared" si="25"/>
        <v>0</v>
      </c>
      <c r="Z20" s="112">
        <f t="shared" si="26"/>
        <v>0</v>
      </c>
      <c r="AA20" s="113">
        <f t="shared" si="27"/>
        <v>0</v>
      </c>
      <c r="AB20" s="111">
        <f t="shared" si="28"/>
        <v>0</v>
      </c>
      <c r="AC20" s="112">
        <f t="shared" si="29"/>
        <v>0</v>
      </c>
      <c r="AD20" s="112">
        <f t="shared" si="30"/>
        <v>0</v>
      </c>
      <c r="AE20" s="112">
        <f t="shared" si="31"/>
        <v>0</v>
      </c>
      <c r="AF20" s="112">
        <f t="shared" si="32"/>
        <v>0</v>
      </c>
      <c r="AG20" s="112">
        <f t="shared" si="33"/>
        <v>0</v>
      </c>
      <c r="AH20" s="112">
        <f t="shared" si="34"/>
        <v>0</v>
      </c>
      <c r="AI20" s="113">
        <f t="shared" si="35"/>
        <v>0</v>
      </c>
      <c r="AJ20" s="111">
        <f t="shared" si="36"/>
        <v>0</v>
      </c>
      <c r="AK20" s="29"/>
      <c r="AL20" s="29"/>
      <c r="AM20" s="29"/>
      <c r="AN20" s="29"/>
      <c r="AO20" s="29"/>
      <c r="AP20" s="29"/>
      <c r="AQ20" s="108"/>
      <c r="AR20" s="114">
        <f t="shared" si="37"/>
        <v>0</v>
      </c>
      <c r="AS20" s="29"/>
      <c r="AT20" s="29"/>
      <c r="AU20" s="29"/>
      <c r="AV20" s="29"/>
      <c r="AW20" s="29"/>
      <c r="AX20" s="29"/>
      <c r="AY20" s="108"/>
      <c r="AZ20" s="114">
        <f t="shared" si="38"/>
        <v>0</v>
      </c>
      <c r="BA20" s="29"/>
      <c r="BB20" s="29"/>
      <c r="BC20" s="29"/>
      <c r="BD20" s="29"/>
      <c r="BE20" s="29"/>
      <c r="BF20" s="29"/>
      <c r="BG20" s="108"/>
      <c r="BH20" s="114">
        <f t="shared" si="39"/>
        <v>0</v>
      </c>
      <c r="BI20" s="112">
        <f t="shared" si="40"/>
        <v>0</v>
      </c>
      <c r="BJ20" s="112">
        <f t="shared" si="41"/>
        <v>0</v>
      </c>
      <c r="BK20" s="112">
        <f t="shared" si="42"/>
        <v>0</v>
      </c>
      <c r="BL20" s="112">
        <f t="shared" si="43"/>
        <v>0</v>
      </c>
      <c r="BM20" s="112">
        <f t="shared" si="44"/>
        <v>0</v>
      </c>
      <c r="BN20" s="112">
        <f t="shared" si="45"/>
        <v>0</v>
      </c>
      <c r="BO20" s="113">
        <f t="shared" si="46"/>
        <v>0</v>
      </c>
    </row>
    <row r="21" spans="1:67" x14ac:dyDescent="0.2">
      <c r="A21" s="106"/>
      <c r="B21" s="107"/>
      <c r="C21" s="106"/>
      <c r="D21" s="103">
        <f t="shared" si="11"/>
        <v>0</v>
      </c>
      <c r="E21" s="100"/>
      <c r="F21" s="29"/>
      <c r="G21" s="29"/>
      <c r="H21" s="29"/>
      <c r="I21" s="29"/>
      <c r="J21" s="29"/>
      <c r="K21" s="108"/>
      <c r="L21" s="105">
        <f t="shared" si="12"/>
        <v>0</v>
      </c>
      <c r="M21" s="109"/>
      <c r="N21" s="29"/>
      <c r="O21" s="29"/>
      <c r="P21" s="29"/>
      <c r="Q21" s="29"/>
      <c r="R21" s="29"/>
      <c r="S21" s="110"/>
      <c r="T21" s="111">
        <f t="shared" si="20"/>
        <v>0</v>
      </c>
      <c r="U21" s="112">
        <f t="shared" si="21"/>
        <v>0</v>
      </c>
      <c r="V21" s="112">
        <f t="shared" si="22"/>
        <v>0</v>
      </c>
      <c r="W21" s="112">
        <f t="shared" si="23"/>
        <v>0</v>
      </c>
      <c r="X21" s="112">
        <f t="shared" si="24"/>
        <v>0</v>
      </c>
      <c r="Y21" s="112">
        <f t="shared" si="25"/>
        <v>0</v>
      </c>
      <c r="Z21" s="112">
        <f t="shared" si="26"/>
        <v>0</v>
      </c>
      <c r="AA21" s="113">
        <f t="shared" si="27"/>
        <v>0</v>
      </c>
      <c r="AB21" s="111">
        <f t="shared" si="28"/>
        <v>0</v>
      </c>
      <c r="AC21" s="112">
        <f t="shared" si="29"/>
        <v>0</v>
      </c>
      <c r="AD21" s="112">
        <f t="shared" si="30"/>
        <v>0</v>
      </c>
      <c r="AE21" s="112">
        <f t="shared" si="31"/>
        <v>0</v>
      </c>
      <c r="AF21" s="112">
        <f t="shared" si="32"/>
        <v>0</v>
      </c>
      <c r="AG21" s="112">
        <f t="shared" si="33"/>
        <v>0</v>
      </c>
      <c r="AH21" s="112">
        <f t="shared" si="34"/>
        <v>0</v>
      </c>
      <c r="AI21" s="113">
        <f t="shared" si="35"/>
        <v>0</v>
      </c>
      <c r="AJ21" s="111">
        <f t="shared" si="36"/>
        <v>0</v>
      </c>
      <c r="AK21" s="29"/>
      <c r="AL21" s="29"/>
      <c r="AM21" s="29"/>
      <c r="AN21" s="29"/>
      <c r="AO21" s="29"/>
      <c r="AP21" s="29"/>
      <c r="AQ21" s="108"/>
      <c r="AR21" s="114">
        <f t="shared" si="37"/>
        <v>0</v>
      </c>
      <c r="AS21" s="29"/>
      <c r="AT21" s="29"/>
      <c r="AU21" s="29"/>
      <c r="AV21" s="29"/>
      <c r="AW21" s="29"/>
      <c r="AX21" s="29"/>
      <c r="AY21" s="108"/>
      <c r="AZ21" s="114">
        <f t="shared" si="38"/>
        <v>0</v>
      </c>
      <c r="BA21" s="29"/>
      <c r="BB21" s="29"/>
      <c r="BC21" s="29"/>
      <c r="BD21" s="29"/>
      <c r="BE21" s="29"/>
      <c r="BF21" s="29"/>
      <c r="BG21" s="108"/>
      <c r="BH21" s="114">
        <f t="shared" si="39"/>
        <v>0</v>
      </c>
      <c r="BI21" s="112">
        <f t="shared" si="40"/>
        <v>0</v>
      </c>
      <c r="BJ21" s="112">
        <f t="shared" si="41"/>
        <v>0</v>
      </c>
      <c r="BK21" s="112">
        <f t="shared" si="42"/>
        <v>0</v>
      </c>
      <c r="BL21" s="112">
        <f t="shared" si="43"/>
        <v>0</v>
      </c>
      <c r="BM21" s="112">
        <f t="shared" si="44"/>
        <v>0</v>
      </c>
      <c r="BN21" s="112">
        <f t="shared" si="45"/>
        <v>0</v>
      </c>
      <c r="BO21" s="113">
        <f t="shared" si="46"/>
        <v>0</v>
      </c>
    </row>
    <row r="22" spans="1:67" x14ac:dyDescent="0.2">
      <c r="A22" s="106"/>
      <c r="B22" s="107"/>
      <c r="C22" s="106"/>
      <c r="D22" s="103">
        <f t="shared" si="11"/>
        <v>0</v>
      </c>
      <c r="E22" s="100"/>
      <c r="F22" s="29"/>
      <c r="G22" s="29"/>
      <c r="H22" s="29"/>
      <c r="I22" s="29"/>
      <c r="J22" s="29"/>
      <c r="K22" s="108"/>
      <c r="L22" s="105">
        <f t="shared" si="12"/>
        <v>0</v>
      </c>
      <c r="M22" s="109"/>
      <c r="N22" s="29"/>
      <c r="O22" s="29"/>
      <c r="P22" s="29"/>
      <c r="Q22" s="29"/>
      <c r="R22" s="29"/>
      <c r="S22" s="110"/>
      <c r="T22" s="111">
        <f t="shared" si="20"/>
        <v>0</v>
      </c>
      <c r="U22" s="112">
        <f t="shared" si="21"/>
        <v>0</v>
      </c>
      <c r="V22" s="112">
        <f t="shared" si="22"/>
        <v>0</v>
      </c>
      <c r="W22" s="112">
        <f t="shared" si="23"/>
        <v>0</v>
      </c>
      <c r="X22" s="112">
        <f t="shared" si="24"/>
        <v>0</v>
      </c>
      <c r="Y22" s="112">
        <f t="shared" si="25"/>
        <v>0</v>
      </c>
      <c r="Z22" s="112">
        <f t="shared" si="26"/>
        <v>0</v>
      </c>
      <c r="AA22" s="113">
        <f t="shared" si="27"/>
        <v>0</v>
      </c>
      <c r="AB22" s="111">
        <f t="shared" si="28"/>
        <v>0</v>
      </c>
      <c r="AC22" s="112">
        <f t="shared" si="29"/>
        <v>0</v>
      </c>
      <c r="AD22" s="112">
        <f t="shared" si="30"/>
        <v>0</v>
      </c>
      <c r="AE22" s="112">
        <f t="shared" si="31"/>
        <v>0</v>
      </c>
      <c r="AF22" s="112">
        <f t="shared" si="32"/>
        <v>0</v>
      </c>
      <c r="AG22" s="112">
        <f t="shared" si="33"/>
        <v>0</v>
      </c>
      <c r="AH22" s="112">
        <f t="shared" si="34"/>
        <v>0</v>
      </c>
      <c r="AI22" s="113">
        <f t="shared" si="35"/>
        <v>0</v>
      </c>
      <c r="AJ22" s="111">
        <f t="shared" si="36"/>
        <v>0</v>
      </c>
      <c r="AK22" s="29"/>
      <c r="AL22" s="29"/>
      <c r="AM22" s="29"/>
      <c r="AN22" s="29"/>
      <c r="AO22" s="29"/>
      <c r="AP22" s="29"/>
      <c r="AQ22" s="108"/>
      <c r="AR22" s="114">
        <f t="shared" si="37"/>
        <v>0</v>
      </c>
      <c r="AS22" s="29"/>
      <c r="AT22" s="29"/>
      <c r="AU22" s="29"/>
      <c r="AV22" s="29"/>
      <c r="AW22" s="29"/>
      <c r="AX22" s="29"/>
      <c r="AY22" s="108"/>
      <c r="AZ22" s="114">
        <f t="shared" si="38"/>
        <v>0</v>
      </c>
      <c r="BA22" s="29"/>
      <c r="BB22" s="29"/>
      <c r="BC22" s="29"/>
      <c r="BD22" s="29"/>
      <c r="BE22" s="29"/>
      <c r="BF22" s="29"/>
      <c r="BG22" s="108"/>
      <c r="BH22" s="114">
        <f t="shared" si="39"/>
        <v>0</v>
      </c>
      <c r="BI22" s="112">
        <f t="shared" si="40"/>
        <v>0</v>
      </c>
      <c r="BJ22" s="112">
        <f t="shared" si="41"/>
        <v>0</v>
      </c>
      <c r="BK22" s="112">
        <f t="shared" si="42"/>
        <v>0</v>
      </c>
      <c r="BL22" s="112">
        <f t="shared" si="43"/>
        <v>0</v>
      </c>
      <c r="BM22" s="112">
        <f t="shared" si="44"/>
        <v>0</v>
      </c>
      <c r="BN22" s="112">
        <f t="shared" si="45"/>
        <v>0</v>
      </c>
      <c r="BO22" s="113">
        <f t="shared" si="46"/>
        <v>0</v>
      </c>
    </row>
    <row r="23" spans="1:67" x14ac:dyDescent="0.2">
      <c r="A23" s="106"/>
      <c r="B23" s="107"/>
      <c r="C23" s="106"/>
      <c r="D23" s="103">
        <f t="shared" si="11"/>
        <v>0</v>
      </c>
      <c r="E23" s="100"/>
      <c r="F23" s="29"/>
      <c r="G23" s="29"/>
      <c r="H23" s="29"/>
      <c r="I23" s="29"/>
      <c r="J23" s="29"/>
      <c r="K23" s="108"/>
      <c r="L23" s="105">
        <f t="shared" si="12"/>
        <v>0</v>
      </c>
      <c r="M23" s="109"/>
      <c r="N23" s="29"/>
      <c r="O23" s="29"/>
      <c r="P23" s="29"/>
      <c r="Q23" s="29"/>
      <c r="R23" s="29"/>
      <c r="S23" s="110"/>
      <c r="T23" s="111">
        <f t="shared" si="20"/>
        <v>0</v>
      </c>
      <c r="U23" s="112">
        <f t="shared" si="21"/>
        <v>0</v>
      </c>
      <c r="V23" s="112">
        <f t="shared" si="22"/>
        <v>0</v>
      </c>
      <c r="W23" s="112">
        <f t="shared" si="23"/>
        <v>0</v>
      </c>
      <c r="X23" s="112">
        <f t="shared" si="24"/>
        <v>0</v>
      </c>
      <c r="Y23" s="112">
        <f t="shared" si="25"/>
        <v>0</v>
      </c>
      <c r="Z23" s="112">
        <f t="shared" si="26"/>
        <v>0</v>
      </c>
      <c r="AA23" s="113">
        <f t="shared" si="27"/>
        <v>0</v>
      </c>
      <c r="AB23" s="111">
        <f t="shared" si="28"/>
        <v>0</v>
      </c>
      <c r="AC23" s="112">
        <f t="shared" si="29"/>
        <v>0</v>
      </c>
      <c r="AD23" s="112">
        <f t="shared" si="30"/>
        <v>0</v>
      </c>
      <c r="AE23" s="112">
        <f t="shared" si="31"/>
        <v>0</v>
      </c>
      <c r="AF23" s="112">
        <f t="shared" si="32"/>
        <v>0</v>
      </c>
      <c r="AG23" s="112">
        <f t="shared" si="33"/>
        <v>0</v>
      </c>
      <c r="AH23" s="112">
        <f t="shared" si="34"/>
        <v>0</v>
      </c>
      <c r="AI23" s="113">
        <f t="shared" si="35"/>
        <v>0</v>
      </c>
      <c r="AJ23" s="111">
        <f t="shared" si="36"/>
        <v>0</v>
      </c>
      <c r="AK23" s="29"/>
      <c r="AL23" s="29"/>
      <c r="AM23" s="29"/>
      <c r="AN23" s="29"/>
      <c r="AO23" s="29"/>
      <c r="AP23" s="29"/>
      <c r="AQ23" s="108"/>
      <c r="AR23" s="114">
        <f t="shared" si="37"/>
        <v>0</v>
      </c>
      <c r="AS23" s="29"/>
      <c r="AT23" s="29"/>
      <c r="AU23" s="29"/>
      <c r="AV23" s="29"/>
      <c r="AW23" s="29"/>
      <c r="AX23" s="29"/>
      <c r="AY23" s="108"/>
      <c r="AZ23" s="114">
        <f t="shared" si="38"/>
        <v>0</v>
      </c>
      <c r="BA23" s="29"/>
      <c r="BB23" s="29"/>
      <c r="BC23" s="29"/>
      <c r="BD23" s="29"/>
      <c r="BE23" s="29"/>
      <c r="BF23" s="29"/>
      <c r="BG23" s="108"/>
      <c r="BH23" s="114">
        <f t="shared" si="39"/>
        <v>0</v>
      </c>
      <c r="BI23" s="112">
        <f t="shared" si="40"/>
        <v>0</v>
      </c>
      <c r="BJ23" s="112">
        <f t="shared" si="41"/>
        <v>0</v>
      </c>
      <c r="BK23" s="112">
        <f t="shared" si="42"/>
        <v>0</v>
      </c>
      <c r="BL23" s="112">
        <f t="shared" si="43"/>
        <v>0</v>
      </c>
      <c r="BM23" s="112">
        <f t="shared" si="44"/>
        <v>0</v>
      </c>
      <c r="BN23" s="112">
        <f t="shared" si="45"/>
        <v>0</v>
      </c>
      <c r="BO23" s="113">
        <f t="shared" si="46"/>
        <v>0</v>
      </c>
    </row>
    <row r="24" spans="1:67" x14ac:dyDescent="0.2">
      <c r="A24" s="106"/>
      <c r="B24" s="107"/>
      <c r="C24" s="106"/>
      <c r="D24" s="103">
        <f t="shared" si="11"/>
        <v>0</v>
      </c>
      <c r="E24" s="100"/>
      <c r="F24" s="29"/>
      <c r="G24" s="29"/>
      <c r="H24" s="29"/>
      <c r="I24" s="29"/>
      <c r="J24" s="29"/>
      <c r="K24" s="108"/>
      <c r="L24" s="105">
        <f t="shared" si="12"/>
        <v>0</v>
      </c>
      <c r="M24" s="109"/>
      <c r="N24" s="29"/>
      <c r="O24" s="29"/>
      <c r="P24" s="29"/>
      <c r="Q24" s="29"/>
      <c r="R24" s="29"/>
      <c r="S24" s="110"/>
      <c r="T24" s="111">
        <f t="shared" si="20"/>
        <v>0</v>
      </c>
      <c r="U24" s="112">
        <f t="shared" si="21"/>
        <v>0</v>
      </c>
      <c r="V24" s="112">
        <f t="shared" si="22"/>
        <v>0</v>
      </c>
      <c r="W24" s="112">
        <f t="shared" si="23"/>
        <v>0</v>
      </c>
      <c r="X24" s="112">
        <f t="shared" si="24"/>
        <v>0</v>
      </c>
      <c r="Y24" s="112">
        <f t="shared" si="25"/>
        <v>0</v>
      </c>
      <c r="Z24" s="112">
        <f t="shared" si="26"/>
        <v>0</v>
      </c>
      <c r="AA24" s="113">
        <f t="shared" si="27"/>
        <v>0</v>
      </c>
      <c r="AB24" s="111">
        <f t="shared" si="28"/>
        <v>0</v>
      </c>
      <c r="AC24" s="112">
        <f t="shared" si="29"/>
        <v>0</v>
      </c>
      <c r="AD24" s="112">
        <f t="shared" si="30"/>
        <v>0</v>
      </c>
      <c r="AE24" s="112">
        <f t="shared" si="31"/>
        <v>0</v>
      </c>
      <c r="AF24" s="112">
        <f t="shared" si="32"/>
        <v>0</v>
      </c>
      <c r="AG24" s="112">
        <f t="shared" si="33"/>
        <v>0</v>
      </c>
      <c r="AH24" s="112">
        <f t="shared" si="34"/>
        <v>0</v>
      </c>
      <c r="AI24" s="113">
        <f t="shared" si="35"/>
        <v>0</v>
      </c>
      <c r="AJ24" s="111">
        <f t="shared" si="36"/>
        <v>0</v>
      </c>
      <c r="AK24" s="29"/>
      <c r="AL24" s="29"/>
      <c r="AM24" s="29"/>
      <c r="AN24" s="29"/>
      <c r="AO24" s="29"/>
      <c r="AP24" s="29"/>
      <c r="AQ24" s="108"/>
      <c r="AR24" s="114">
        <f t="shared" si="37"/>
        <v>0</v>
      </c>
      <c r="AS24" s="29"/>
      <c r="AT24" s="29"/>
      <c r="AU24" s="29"/>
      <c r="AV24" s="29"/>
      <c r="AW24" s="29"/>
      <c r="AX24" s="29"/>
      <c r="AY24" s="108"/>
      <c r="AZ24" s="114">
        <f t="shared" si="38"/>
        <v>0</v>
      </c>
      <c r="BA24" s="29"/>
      <c r="BB24" s="29"/>
      <c r="BC24" s="29"/>
      <c r="BD24" s="29"/>
      <c r="BE24" s="29"/>
      <c r="BF24" s="29"/>
      <c r="BG24" s="108"/>
      <c r="BH24" s="114">
        <f t="shared" si="39"/>
        <v>0</v>
      </c>
      <c r="BI24" s="112">
        <f t="shared" si="40"/>
        <v>0</v>
      </c>
      <c r="BJ24" s="112">
        <f t="shared" si="41"/>
        <v>0</v>
      </c>
      <c r="BK24" s="112">
        <f t="shared" si="42"/>
        <v>0</v>
      </c>
      <c r="BL24" s="112">
        <f t="shared" si="43"/>
        <v>0</v>
      </c>
      <c r="BM24" s="112">
        <f t="shared" si="44"/>
        <v>0</v>
      </c>
      <c r="BN24" s="112">
        <f t="shared" si="45"/>
        <v>0</v>
      </c>
      <c r="BO24" s="113">
        <f t="shared" si="46"/>
        <v>0</v>
      </c>
    </row>
    <row r="25" spans="1:67" x14ac:dyDescent="0.2">
      <c r="A25" s="106"/>
      <c r="B25" s="107"/>
      <c r="C25" s="106"/>
      <c r="D25" s="103">
        <f t="shared" si="11"/>
        <v>0</v>
      </c>
      <c r="E25" s="100"/>
      <c r="F25" s="29"/>
      <c r="G25" s="29"/>
      <c r="H25" s="29"/>
      <c r="I25" s="29"/>
      <c r="J25" s="29"/>
      <c r="K25" s="108"/>
      <c r="L25" s="105">
        <f t="shared" si="12"/>
        <v>0</v>
      </c>
      <c r="M25" s="109"/>
      <c r="N25" s="29"/>
      <c r="O25" s="29"/>
      <c r="P25" s="29"/>
      <c r="Q25" s="29"/>
      <c r="R25" s="29"/>
      <c r="S25" s="110"/>
      <c r="T25" s="111">
        <f t="shared" si="20"/>
        <v>0</v>
      </c>
      <c r="U25" s="112">
        <f t="shared" si="21"/>
        <v>0</v>
      </c>
      <c r="V25" s="112">
        <f t="shared" si="22"/>
        <v>0</v>
      </c>
      <c r="W25" s="112">
        <f t="shared" si="23"/>
        <v>0</v>
      </c>
      <c r="X25" s="112">
        <f t="shared" si="24"/>
        <v>0</v>
      </c>
      <c r="Y25" s="112">
        <f t="shared" si="25"/>
        <v>0</v>
      </c>
      <c r="Z25" s="112">
        <f t="shared" si="26"/>
        <v>0</v>
      </c>
      <c r="AA25" s="113">
        <f t="shared" si="27"/>
        <v>0</v>
      </c>
      <c r="AB25" s="111">
        <f t="shared" si="28"/>
        <v>0</v>
      </c>
      <c r="AC25" s="112">
        <f t="shared" si="29"/>
        <v>0</v>
      </c>
      <c r="AD25" s="112">
        <f t="shared" si="30"/>
        <v>0</v>
      </c>
      <c r="AE25" s="112">
        <f t="shared" si="31"/>
        <v>0</v>
      </c>
      <c r="AF25" s="112">
        <f t="shared" si="32"/>
        <v>0</v>
      </c>
      <c r="AG25" s="112">
        <f t="shared" si="33"/>
        <v>0</v>
      </c>
      <c r="AH25" s="112">
        <f t="shared" si="34"/>
        <v>0</v>
      </c>
      <c r="AI25" s="113">
        <f t="shared" si="35"/>
        <v>0</v>
      </c>
      <c r="AJ25" s="111">
        <f t="shared" si="36"/>
        <v>0</v>
      </c>
      <c r="AK25" s="29"/>
      <c r="AL25" s="29"/>
      <c r="AM25" s="29"/>
      <c r="AN25" s="29"/>
      <c r="AO25" s="29"/>
      <c r="AP25" s="29"/>
      <c r="AQ25" s="108"/>
      <c r="AR25" s="114">
        <f t="shared" si="37"/>
        <v>0</v>
      </c>
      <c r="AS25" s="29"/>
      <c r="AT25" s="29"/>
      <c r="AU25" s="29"/>
      <c r="AV25" s="29"/>
      <c r="AW25" s="29"/>
      <c r="AX25" s="29"/>
      <c r="AY25" s="108"/>
      <c r="AZ25" s="114">
        <f t="shared" si="38"/>
        <v>0</v>
      </c>
      <c r="BA25" s="29"/>
      <c r="BB25" s="29"/>
      <c r="BC25" s="29"/>
      <c r="BD25" s="29"/>
      <c r="BE25" s="29"/>
      <c r="BF25" s="29"/>
      <c r="BG25" s="108"/>
      <c r="BH25" s="114">
        <f t="shared" si="39"/>
        <v>0</v>
      </c>
      <c r="BI25" s="112">
        <f t="shared" si="40"/>
        <v>0</v>
      </c>
      <c r="BJ25" s="112">
        <f t="shared" si="41"/>
        <v>0</v>
      </c>
      <c r="BK25" s="112">
        <f t="shared" si="42"/>
        <v>0</v>
      </c>
      <c r="BL25" s="112">
        <f t="shared" si="43"/>
        <v>0</v>
      </c>
      <c r="BM25" s="112">
        <f t="shared" si="44"/>
        <v>0</v>
      </c>
      <c r="BN25" s="112">
        <f t="shared" si="45"/>
        <v>0</v>
      </c>
      <c r="BO25" s="113">
        <f t="shared" si="46"/>
        <v>0</v>
      </c>
    </row>
    <row r="26" spans="1:67" x14ac:dyDescent="0.2">
      <c r="A26" s="106"/>
      <c r="B26" s="107"/>
      <c r="C26" s="106"/>
      <c r="D26" s="103">
        <f t="shared" si="11"/>
        <v>0</v>
      </c>
      <c r="E26" s="100"/>
      <c r="F26" s="29"/>
      <c r="G26" s="29"/>
      <c r="H26" s="29"/>
      <c r="I26" s="29"/>
      <c r="J26" s="29"/>
      <c r="K26" s="108"/>
      <c r="L26" s="105">
        <f t="shared" si="12"/>
        <v>0</v>
      </c>
      <c r="M26" s="109"/>
      <c r="N26" s="29"/>
      <c r="O26" s="29"/>
      <c r="P26" s="29"/>
      <c r="Q26" s="29"/>
      <c r="R26" s="29"/>
      <c r="S26" s="110"/>
      <c r="T26" s="111">
        <f t="shared" si="20"/>
        <v>0</v>
      </c>
      <c r="U26" s="112">
        <f t="shared" si="21"/>
        <v>0</v>
      </c>
      <c r="V26" s="112">
        <f t="shared" si="22"/>
        <v>0</v>
      </c>
      <c r="W26" s="112">
        <f t="shared" si="23"/>
        <v>0</v>
      </c>
      <c r="X26" s="112">
        <f t="shared" si="24"/>
        <v>0</v>
      </c>
      <c r="Y26" s="112">
        <f t="shared" si="25"/>
        <v>0</v>
      </c>
      <c r="Z26" s="112">
        <f t="shared" si="26"/>
        <v>0</v>
      </c>
      <c r="AA26" s="113">
        <f t="shared" si="27"/>
        <v>0</v>
      </c>
      <c r="AB26" s="111">
        <f t="shared" si="28"/>
        <v>0</v>
      </c>
      <c r="AC26" s="112">
        <f t="shared" si="29"/>
        <v>0</v>
      </c>
      <c r="AD26" s="112">
        <f t="shared" si="30"/>
        <v>0</v>
      </c>
      <c r="AE26" s="112">
        <f t="shared" si="31"/>
        <v>0</v>
      </c>
      <c r="AF26" s="112">
        <f t="shared" si="32"/>
        <v>0</v>
      </c>
      <c r="AG26" s="112">
        <f t="shared" si="33"/>
        <v>0</v>
      </c>
      <c r="AH26" s="112">
        <f t="shared" si="34"/>
        <v>0</v>
      </c>
      <c r="AI26" s="113">
        <f t="shared" si="35"/>
        <v>0</v>
      </c>
      <c r="AJ26" s="111">
        <f t="shared" si="36"/>
        <v>0</v>
      </c>
      <c r="AK26" s="29"/>
      <c r="AL26" s="29"/>
      <c r="AM26" s="29"/>
      <c r="AN26" s="29"/>
      <c r="AO26" s="29"/>
      <c r="AP26" s="29"/>
      <c r="AQ26" s="108"/>
      <c r="AR26" s="114">
        <f t="shared" si="37"/>
        <v>0</v>
      </c>
      <c r="AS26" s="29"/>
      <c r="AT26" s="29"/>
      <c r="AU26" s="29"/>
      <c r="AV26" s="29"/>
      <c r="AW26" s="29"/>
      <c r="AX26" s="29"/>
      <c r="AY26" s="108"/>
      <c r="AZ26" s="114">
        <f t="shared" si="38"/>
        <v>0</v>
      </c>
      <c r="BA26" s="29"/>
      <c r="BB26" s="29"/>
      <c r="BC26" s="29"/>
      <c r="BD26" s="29"/>
      <c r="BE26" s="29"/>
      <c r="BF26" s="29"/>
      <c r="BG26" s="108"/>
      <c r="BH26" s="114">
        <f t="shared" si="39"/>
        <v>0</v>
      </c>
      <c r="BI26" s="112">
        <f t="shared" si="40"/>
        <v>0</v>
      </c>
      <c r="BJ26" s="112">
        <f t="shared" si="41"/>
        <v>0</v>
      </c>
      <c r="BK26" s="112">
        <f t="shared" si="42"/>
        <v>0</v>
      </c>
      <c r="BL26" s="112">
        <f t="shared" si="43"/>
        <v>0</v>
      </c>
      <c r="BM26" s="112">
        <f t="shared" si="44"/>
        <v>0</v>
      </c>
      <c r="BN26" s="112">
        <f t="shared" si="45"/>
        <v>0</v>
      </c>
      <c r="BO26" s="113">
        <f t="shared" si="46"/>
        <v>0</v>
      </c>
    </row>
    <row r="27" spans="1:67" x14ac:dyDescent="0.2">
      <c r="A27" s="106"/>
      <c r="B27" s="107"/>
      <c r="C27" s="106"/>
      <c r="D27" s="103">
        <f t="shared" si="11"/>
        <v>0</v>
      </c>
      <c r="E27" s="100"/>
      <c r="F27" s="29"/>
      <c r="G27" s="29"/>
      <c r="H27" s="29"/>
      <c r="I27" s="29"/>
      <c r="J27" s="29"/>
      <c r="K27" s="108"/>
      <c r="L27" s="105">
        <f t="shared" si="12"/>
        <v>0</v>
      </c>
      <c r="M27" s="109"/>
      <c r="N27" s="29"/>
      <c r="O27" s="29"/>
      <c r="P27" s="29"/>
      <c r="Q27" s="29"/>
      <c r="R27" s="29"/>
      <c r="S27" s="110"/>
      <c r="T27" s="111">
        <f t="shared" si="20"/>
        <v>0</v>
      </c>
      <c r="U27" s="112">
        <f t="shared" si="21"/>
        <v>0</v>
      </c>
      <c r="V27" s="112">
        <f t="shared" si="22"/>
        <v>0</v>
      </c>
      <c r="W27" s="112">
        <f t="shared" si="23"/>
        <v>0</v>
      </c>
      <c r="X27" s="112">
        <f t="shared" si="24"/>
        <v>0</v>
      </c>
      <c r="Y27" s="112">
        <f t="shared" si="25"/>
        <v>0</v>
      </c>
      <c r="Z27" s="112">
        <f t="shared" si="26"/>
        <v>0</v>
      </c>
      <c r="AA27" s="113">
        <f t="shared" si="27"/>
        <v>0</v>
      </c>
      <c r="AB27" s="111">
        <f t="shared" si="28"/>
        <v>0</v>
      </c>
      <c r="AC27" s="112">
        <f t="shared" si="29"/>
        <v>0</v>
      </c>
      <c r="AD27" s="112">
        <f t="shared" si="30"/>
        <v>0</v>
      </c>
      <c r="AE27" s="112">
        <f t="shared" si="31"/>
        <v>0</v>
      </c>
      <c r="AF27" s="112">
        <f t="shared" si="32"/>
        <v>0</v>
      </c>
      <c r="AG27" s="112">
        <f t="shared" si="33"/>
        <v>0</v>
      </c>
      <c r="AH27" s="112">
        <f t="shared" si="34"/>
        <v>0</v>
      </c>
      <c r="AI27" s="113">
        <f t="shared" si="35"/>
        <v>0</v>
      </c>
      <c r="AJ27" s="111">
        <f t="shared" si="36"/>
        <v>0</v>
      </c>
      <c r="AK27" s="29"/>
      <c r="AL27" s="29"/>
      <c r="AM27" s="29"/>
      <c r="AN27" s="29"/>
      <c r="AO27" s="29"/>
      <c r="AP27" s="29"/>
      <c r="AQ27" s="108"/>
      <c r="AR27" s="114">
        <f t="shared" si="37"/>
        <v>0</v>
      </c>
      <c r="AS27" s="29"/>
      <c r="AT27" s="29"/>
      <c r="AU27" s="29"/>
      <c r="AV27" s="29"/>
      <c r="AW27" s="29"/>
      <c r="AX27" s="29"/>
      <c r="AY27" s="108"/>
      <c r="AZ27" s="114">
        <f t="shared" si="38"/>
        <v>0</v>
      </c>
      <c r="BA27" s="29"/>
      <c r="BB27" s="29"/>
      <c r="BC27" s="29"/>
      <c r="BD27" s="29"/>
      <c r="BE27" s="29"/>
      <c r="BF27" s="29"/>
      <c r="BG27" s="108"/>
      <c r="BH27" s="114">
        <f t="shared" si="39"/>
        <v>0</v>
      </c>
      <c r="BI27" s="112">
        <f t="shared" si="40"/>
        <v>0</v>
      </c>
      <c r="BJ27" s="112">
        <f t="shared" si="41"/>
        <v>0</v>
      </c>
      <c r="BK27" s="112">
        <f t="shared" si="42"/>
        <v>0</v>
      </c>
      <c r="BL27" s="112">
        <f t="shared" si="43"/>
        <v>0</v>
      </c>
      <c r="BM27" s="112">
        <f t="shared" si="44"/>
        <v>0</v>
      </c>
      <c r="BN27" s="112">
        <f t="shared" si="45"/>
        <v>0</v>
      </c>
      <c r="BO27" s="113">
        <f t="shared" si="46"/>
        <v>0</v>
      </c>
    </row>
    <row r="28" spans="1:67" x14ac:dyDescent="0.2">
      <c r="A28" s="106"/>
      <c r="B28" s="107"/>
      <c r="C28" s="106"/>
      <c r="D28" s="103">
        <f t="shared" si="11"/>
        <v>0</v>
      </c>
      <c r="E28" s="100"/>
      <c r="F28" s="29"/>
      <c r="G28" s="29"/>
      <c r="H28" s="29"/>
      <c r="I28" s="29"/>
      <c r="J28" s="29"/>
      <c r="K28" s="108"/>
      <c r="L28" s="105">
        <f t="shared" si="12"/>
        <v>0</v>
      </c>
      <c r="M28" s="109"/>
      <c r="N28" s="29"/>
      <c r="O28" s="29"/>
      <c r="P28" s="29"/>
      <c r="Q28" s="29"/>
      <c r="R28" s="29"/>
      <c r="S28" s="110"/>
      <c r="T28" s="111">
        <f t="shared" si="20"/>
        <v>0</v>
      </c>
      <c r="U28" s="112">
        <f t="shared" si="21"/>
        <v>0</v>
      </c>
      <c r="V28" s="112">
        <f t="shared" si="22"/>
        <v>0</v>
      </c>
      <c r="W28" s="112">
        <f t="shared" si="23"/>
        <v>0</v>
      </c>
      <c r="X28" s="112">
        <f t="shared" si="24"/>
        <v>0</v>
      </c>
      <c r="Y28" s="112">
        <f t="shared" si="25"/>
        <v>0</v>
      </c>
      <c r="Z28" s="112">
        <f t="shared" si="26"/>
        <v>0</v>
      </c>
      <c r="AA28" s="113">
        <f t="shared" si="27"/>
        <v>0</v>
      </c>
      <c r="AB28" s="111">
        <f t="shared" si="28"/>
        <v>0</v>
      </c>
      <c r="AC28" s="112">
        <f t="shared" si="29"/>
        <v>0</v>
      </c>
      <c r="AD28" s="112">
        <f t="shared" si="30"/>
        <v>0</v>
      </c>
      <c r="AE28" s="112">
        <f t="shared" si="31"/>
        <v>0</v>
      </c>
      <c r="AF28" s="112">
        <f t="shared" si="32"/>
        <v>0</v>
      </c>
      <c r="AG28" s="112">
        <f t="shared" si="33"/>
        <v>0</v>
      </c>
      <c r="AH28" s="112">
        <f t="shared" si="34"/>
        <v>0</v>
      </c>
      <c r="AI28" s="113">
        <f t="shared" si="35"/>
        <v>0</v>
      </c>
      <c r="AJ28" s="111">
        <f t="shared" si="36"/>
        <v>0</v>
      </c>
      <c r="AK28" s="29"/>
      <c r="AL28" s="29"/>
      <c r="AM28" s="29"/>
      <c r="AN28" s="29"/>
      <c r="AO28" s="29"/>
      <c r="AP28" s="29"/>
      <c r="AQ28" s="108"/>
      <c r="AR28" s="114">
        <f t="shared" si="37"/>
        <v>0</v>
      </c>
      <c r="AS28" s="29"/>
      <c r="AT28" s="29"/>
      <c r="AU28" s="29"/>
      <c r="AV28" s="29"/>
      <c r="AW28" s="29"/>
      <c r="AX28" s="29"/>
      <c r="AY28" s="108"/>
      <c r="AZ28" s="114">
        <f t="shared" si="38"/>
        <v>0</v>
      </c>
      <c r="BA28" s="29"/>
      <c r="BB28" s="29"/>
      <c r="BC28" s="29"/>
      <c r="BD28" s="29"/>
      <c r="BE28" s="29"/>
      <c r="BF28" s="29"/>
      <c r="BG28" s="108"/>
      <c r="BH28" s="114">
        <f t="shared" si="39"/>
        <v>0</v>
      </c>
      <c r="BI28" s="112">
        <f t="shared" si="40"/>
        <v>0</v>
      </c>
      <c r="BJ28" s="112">
        <f t="shared" si="41"/>
        <v>0</v>
      </c>
      <c r="BK28" s="112">
        <f t="shared" si="42"/>
        <v>0</v>
      </c>
      <c r="BL28" s="112">
        <f t="shared" si="43"/>
        <v>0</v>
      </c>
      <c r="BM28" s="112">
        <f t="shared" si="44"/>
        <v>0</v>
      </c>
      <c r="BN28" s="112">
        <f t="shared" si="45"/>
        <v>0</v>
      </c>
      <c r="BO28" s="113">
        <f t="shared" si="46"/>
        <v>0</v>
      </c>
    </row>
    <row r="29" spans="1:67" x14ac:dyDescent="0.2">
      <c r="A29" s="106"/>
      <c r="B29" s="107"/>
      <c r="C29" s="106"/>
      <c r="D29" s="103">
        <f t="shared" si="11"/>
        <v>0</v>
      </c>
      <c r="E29" s="100"/>
      <c r="F29" s="29"/>
      <c r="G29" s="29"/>
      <c r="H29" s="29"/>
      <c r="I29" s="29"/>
      <c r="J29" s="29"/>
      <c r="K29" s="108"/>
      <c r="L29" s="105">
        <f t="shared" si="12"/>
        <v>0</v>
      </c>
      <c r="M29" s="109"/>
      <c r="N29" s="29"/>
      <c r="O29" s="29"/>
      <c r="P29" s="29"/>
      <c r="Q29" s="29"/>
      <c r="R29" s="29"/>
      <c r="S29" s="110"/>
      <c r="T29" s="111">
        <f t="shared" si="20"/>
        <v>0</v>
      </c>
      <c r="U29" s="112">
        <f t="shared" si="21"/>
        <v>0</v>
      </c>
      <c r="V29" s="112">
        <f t="shared" si="22"/>
        <v>0</v>
      </c>
      <c r="W29" s="112">
        <f t="shared" si="23"/>
        <v>0</v>
      </c>
      <c r="X29" s="112">
        <f t="shared" si="24"/>
        <v>0</v>
      </c>
      <c r="Y29" s="112">
        <f t="shared" si="25"/>
        <v>0</v>
      </c>
      <c r="Z29" s="112">
        <f t="shared" si="26"/>
        <v>0</v>
      </c>
      <c r="AA29" s="113">
        <f t="shared" si="27"/>
        <v>0</v>
      </c>
      <c r="AB29" s="111">
        <f t="shared" si="28"/>
        <v>0</v>
      </c>
      <c r="AC29" s="112">
        <f t="shared" si="29"/>
        <v>0</v>
      </c>
      <c r="AD29" s="112">
        <f t="shared" si="30"/>
        <v>0</v>
      </c>
      <c r="AE29" s="112">
        <f t="shared" si="31"/>
        <v>0</v>
      </c>
      <c r="AF29" s="112">
        <f t="shared" si="32"/>
        <v>0</v>
      </c>
      <c r="AG29" s="112">
        <f t="shared" si="33"/>
        <v>0</v>
      </c>
      <c r="AH29" s="112">
        <f t="shared" si="34"/>
        <v>0</v>
      </c>
      <c r="AI29" s="113">
        <f t="shared" si="35"/>
        <v>0</v>
      </c>
      <c r="AJ29" s="111">
        <f t="shared" si="36"/>
        <v>0</v>
      </c>
      <c r="AK29" s="29"/>
      <c r="AL29" s="29"/>
      <c r="AM29" s="29"/>
      <c r="AN29" s="29"/>
      <c r="AO29" s="29"/>
      <c r="AP29" s="29"/>
      <c r="AQ29" s="108"/>
      <c r="AR29" s="114">
        <f t="shared" si="37"/>
        <v>0</v>
      </c>
      <c r="AS29" s="29"/>
      <c r="AT29" s="29"/>
      <c r="AU29" s="29"/>
      <c r="AV29" s="29"/>
      <c r="AW29" s="29"/>
      <c r="AX29" s="29"/>
      <c r="AY29" s="108"/>
      <c r="AZ29" s="114">
        <f t="shared" si="38"/>
        <v>0</v>
      </c>
      <c r="BA29" s="29"/>
      <c r="BB29" s="29"/>
      <c r="BC29" s="29"/>
      <c r="BD29" s="29"/>
      <c r="BE29" s="29"/>
      <c r="BF29" s="29"/>
      <c r="BG29" s="108"/>
      <c r="BH29" s="114">
        <f t="shared" si="39"/>
        <v>0</v>
      </c>
      <c r="BI29" s="112">
        <f t="shared" si="40"/>
        <v>0</v>
      </c>
      <c r="BJ29" s="112">
        <f t="shared" si="41"/>
        <v>0</v>
      </c>
      <c r="BK29" s="112">
        <f t="shared" si="42"/>
        <v>0</v>
      </c>
      <c r="BL29" s="112">
        <f t="shared" si="43"/>
        <v>0</v>
      </c>
      <c r="BM29" s="112">
        <f t="shared" si="44"/>
        <v>0</v>
      </c>
      <c r="BN29" s="112">
        <f t="shared" si="45"/>
        <v>0</v>
      </c>
      <c r="BO29" s="113">
        <f t="shared" si="46"/>
        <v>0</v>
      </c>
    </row>
    <row r="30" spans="1:67" x14ac:dyDescent="0.2">
      <c r="A30" s="106"/>
      <c r="B30" s="107"/>
      <c r="C30" s="106"/>
      <c r="D30" s="103">
        <f t="shared" si="11"/>
        <v>0</v>
      </c>
      <c r="E30" s="100"/>
      <c r="F30" s="29"/>
      <c r="G30" s="29"/>
      <c r="H30" s="29"/>
      <c r="I30" s="29"/>
      <c r="J30" s="29"/>
      <c r="K30" s="108"/>
      <c r="L30" s="105">
        <f t="shared" si="12"/>
        <v>0</v>
      </c>
      <c r="M30" s="109"/>
      <c r="N30" s="29"/>
      <c r="O30" s="29"/>
      <c r="P30" s="29"/>
      <c r="Q30" s="29"/>
      <c r="R30" s="29"/>
      <c r="S30" s="110"/>
      <c r="T30" s="111">
        <f>U30+V30+W30+X30+Y30+Z30+AA30</f>
        <v>0</v>
      </c>
      <c r="U30" s="112">
        <f t="shared" si="14"/>
        <v>0</v>
      </c>
      <c r="V30" s="112">
        <f t="shared" si="8"/>
        <v>0</v>
      </c>
      <c r="W30" s="112">
        <f t="shared" si="8"/>
        <v>0</v>
      </c>
      <c r="X30" s="112">
        <f t="shared" si="8"/>
        <v>0</v>
      </c>
      <c r="Y30" s="112">
        <f t="shared" si="8"/>
        <v>0</v>
      </c>
      <c r="Z30" s="112">
        <f t="shared" si="8"/>
        <v>0</v>
      </c>
      <c r="AA30" s="113">
        <f t="shared" si="8"/>
        <v>0</v>
      </c>
      <c r="AB30" s="111">
        <f t="shared" si="15"/>
        <v>0</v>
      </c>
      <c r="AC30" s="112">
        <f t="shared" si="9"/>
        <v>0</v>
      </c>
      <c r="AD30" s="112">
        <f t="shared" si="9"/>
        <v>0</v>
      </c>
      <c r="AE30" s="112">
        <f t="shared" si="9"/>
        <v>0</v>
      </c>
      <c r="AF30" s="112">
        <f t="shared" si="9"/>
        <v>0</v>
      </c>
      <c r="AG30" s="112">
        <f t="shared" si="9"/>
        <v>0</v>
      </c>
      <c r="AH30" s="112">
        <f t="shared" si="9"/>
        <v>0</v>
      </c>
      <c r="AI30" s="113">
        <f t="shared" si="9"/>
        <v>0</v>
      </c>
      <c r="AJ30" s="111">
        <f t="shared" si="16"/>
        <v>0</v>
      </c>
      <c r="AK30" s="29"/>
      <c r="AL30" s="29"/>
      <c r="AM30" s="29"/>
      <c r="AN30" s="29"/>
      <c r="AO30" s="29"/>
      <c r="AP30" s="29"/>
      <c r="AQ30" s="108"/>
      <c r="AR30" s="114">
        <f t="shared" si="18"/>
        <v>0</v>
      </c>
      <c r="AS30" s="29"/>
      <c r="AT30" s="29"/>
      <c r="AU30" s="29"/>
      <c r="AV30" s="29"/>
      <c r="AW30" s="29"/>
      <c r="AX30" s="29"/>
      <c r="AY30" s="108"/>
      <c r="AZ30" s="114">
        <f>BA30+BB30+BC30+BD30+BE30+BF30+BG30</f>
        <v>0</v>
      </c>
      <c r="BA30" s="29"/>
      <c r="BB30" s="29"/>
      <c r="BC30" s="29"/>
      <c r="BD30" s="29"/>
      <c r="BE30" s="29"/>
      <c r="BF30" s="29"/>
      <c r="BG30" s="108"/>
      <c r="BH30" s="114">
        <f t="shared" si="17"/>
        <v>0</v>
      </c>
      <c r="BI30" s="112">
        <f t="shared" si="10"/>
        <v>0</v>
      </c>
      <c r="BJ30" s="112">
        <f t="shared" si="10"/>
        <v>0</v>
      </c>
      <c r="BK30" s="112">
        <f t="shared" si="10"/>
        <v>0</v>
      </c>
      <c r="BL30" s="112">
        <f t="shared" si="10"/>
        <v>0</v>
      </c>
      <c r="BM30" s="112">
        <f t="shared" si="10"/>
        <v>0</v>
      </c>
      <c r="BN30" s="112">
        <f t="shared" si="10"/>
        <v>0</v>
      </c>
      <c r="BO30" s="113">
        <f t="shared" si="10"/>
        <v>0</v>
      </c>
    </row>
    <row r="31" spans="1:67" x14ac:dyDescent="0.2">
      <c r="A31" s="106"/>
      <c r="B31" s="107"/>
      <c r="C31" s="106"/>
      <c r="D31" s="103">
        <f t="shared" si="11"/>
        <v>0</v>
      </c>
      <c r="E31" s="100"/>
      <c r="F31" s="29"/>
      <c r="G31" s="29"/>
      <c r="H31" s="29"/>
      <c r="I31" s="29"/>
      <c r="J31" s="29"/>
      <c r="K31" s="108"/>
      <c r="L31" s="105">
        <f>M31+N31+O31+P31+Q31+R31+S31</f>
        <v>0</v>
      </c>
      <c r="M31" s="109"/>
      <c r="N31" s="29"/>
      <c r="O31" s="29"/>
      <c r="P31" s="29"/>
      <c r="Q31" s="29"/>
      <c r="R31" s="29"/>
      <c r="S31" s="110"/>
      <c r="T31" s="111">
        <f t="shared" si="13"/>
        <v>0</v>
      </c>
      <c r="U31" s="112">
        <f t="shared" si="14"/>
        <v>0</v>
      </c>
      <c r="V31" s="112">
        <f t="shared" si="8"/>
        <v>0</v>
      </c>
      <c r="W31" s="112">
        <f t="shared" si="8"/>
        <v>0</v>
      </c>
      <c r="X31" s="112">
        <f t="shared" si="8"/>
        <v>0</v>
      </c>
      <c r="Y31" s="112">
        <f t="shared" si="8"/>
        <v>0</v>
      </c>
      <c r="Z31" s="112">
        <f t="shared" si="8"/>
        <v>0</v>
      </c>
      <c r="AA31" s="113">
        <f t="shared" si="8"/>
        <v>0</v>
      </c>
      <c r="AB31" s="111">
        <f t="shared" si="15"/>
        <v>0</v>
      </c>
      <c r="AC31" s="112">
        <f t="shared" si="9"/>
        <v>0</v>
      </c>
      <c r="AD31" s="112">
        <f t="shared" si="9"/>
        <v>0</v>
      </c>
      <c r="AE31" s="112">
        <f t="shared" si="9"/>
        <v>0</v>
      </c>
      <c r="AF31" s="112">
        <f t="shared" si="9"/>
        <v>0</v>
      </c>
      <c r="AG31" s="112">
        <f t="shared" si="9"/>
        <v>0</v>
      </c>
      <c r="AH31" s="112">
        <f t="shared" si="9"/>
        <v>0</v>
      </c>
      <c r="AI31" s="113">
        <f t="shared" si="9"/>
        <v>0</v>
      </c>
      <c r="AJ31" s="111">
        <f t="shared" si="16"/>
        <v>0</v>
      </c>
      <c r="AK31" s="29"/>
      <c r="AL31" s="29"/>
      <c r="AM31" s="29"/>
      <c r="AN31" s="29"/>
      <c r="AO31" s="29"/>
      <c r="AP31" s="29"/>
      <c r="AQ31" s="108"/>
      <c r="AR31" s="114">
        <f t="shared" si="18"/>
        <v>0</v>
      </c>
      <c r="AS31" s="29"/>
      <c r="AT31" s="29"/>
      <c r="AU31" s="29"/>
      <c r="AV31" s="29"/>
      <c r="AW31" s="29"/>
      <c r="AX31" s="29"/>
      <c r="AY31" s="108"/>
      <c r="AZ31" s="114">
        <f t="shared" si="19"/>
        <v>0</v>
      </c>
      <c r="BA31" s="29"/>
      <c r="BB31" s="29"/>
      <c r="BC31" s="29"/>
      <c r="BD31" s="29"/>
      <c r="BE31" s="29"/>
      <c r="BF31" s="29"/>
      <c r="BG31" s="108"/>
      <c r="BH31" s="114">
        <f t="shared" si="17"/>
        <v>0</v>
      </c>
      <c r="BI31" s="112">
        <f t="shared" si="10"/>
        <v>0</v>
      </c>
      <c r="BJ31" s="112">
        <f t="shared" si="10"/>
        <v>0</v>
      </c>
      <c r="BK31" s="112">
        <f t="shared" si="10"/>
        <v>0</v>
      </c>
      <c r="BL31" s="112">
        <f t="shared" si="10"/>
        <v>0</v>
      </c>
      <c r="BM31" s="112">
        <f t="shared" si="10"/>
        <v>0</v>
      </c>
      <c r="BN31" s="112">
        <f t="shared" si="10"/>
        <v>0</v>
      </c>
      <c r="BO31" s="113">
        <f t="shared" si="10"/>
        <v>0</v>
      </c>
    </row>
    <row r="32" spans="1:67" x14ac:dyDescent="0.2">
      <c r="A32" s="106"/>
      <c r="B32" s="107"/>
      <c r="C32" s="106"/>
      <c r="D32" s="103">
        <f>E32+F32+G32+H32+I32+J32+K32</f>
        <v>0</v>
      </c>
      <c r="E32" s="100"/>
      <c r="F32" s="29"/>
      <c r="G32" s="29"/>
      <c r="H32" s="29"/>
      <c r="I32" s="29"/>
      <c r="J32" s="29"/>
      <c r="K32" s="108"/>
      <c r="L32" s="105">
        <f>M32+N32+O32+P32+Q32+R32+S32</f>
        <v>0</v>
      </c>
      <c r="M32" s="109"/>
      <c r="N32" s="29"/>
      <c r="O32" s="29"/>
      <c r="P32" s="29"/>
      <c r="Q32" s="29"/>
      <c r="R32" s="29"/>
      <c r="S32" s="110"/>
      <c r="T32" s="111">
        <f>U32+V32+W32+X32+Y32+Z32+AA32</f>
        <v>0</v>
      </c>
      <c r="U32" s="112">
        <f t="shared" si="14"/>
        <v>0</v>
      </c>
      <c r="V32" s="112">
        <f t="shared" si="8"/>
        <v>0</v>
      </c>
      <c r="W32" s="112">
        <f t="shared" si="8"/>
        <v>0</v>
      </c>
      <c r="X32" s="112">
        <f t="shared" si="8"/>
        <v>0</v>
      </c>
      <c r="Y32" s="112">
        <f t="shared" si="8"/>
        <v>0</v>
      </c>
      <c r="Z32" s="112">
        <f t="shared" si="8"/>
        <v>0</v>
      </c>
      <c r="AA32" s="113">
        <f t="shared" si="8"/>
        <v>0</v>
      </c>
      <c r="AB32" s="111">
        <f>AC32+AD32+AE32+AF32+AG32+AH32+AI32</f>
        <v>0</v>
      </c>
      <c r="AC32" s="112">
        <f t="shared" si="9"/>
        <v>0</v>
      </c>
      <c r="AD32" s="112">
        <f t="shared" si="9"/>
        <v>0</v>
      </c>
      <c r="AE32" s="112">
        <f t="shared" si="9"/>
        <v>0</v>
      </c>
      <c r="AF32" s="112">
        <f t="shared" si="9"/>
        <v>0</v>
      </c>
      <c r="AG32" s="112">
        <f t="shared" si="9"/>
        <v>0</v>
      </c>
      <c r="AH32" s="112">
        <f t="shared" si="9"/>
        <v>0</v>
      </c>
      <c r="AI32" s="113">
        <f t="shared" si="9"/>
        <v>0</v>
      </c>
      <c r="AJ32" s="111">
        <f>AK32+AL32+AM32+AN32+AO32+AP32+AQ32</f>
        <v>0</v>
      </c>
      <c r="AK32" s="29"/>
      <c r="AL32" s="29"/>
      <c r="AM32" s="29"/>
      <c r="AN32" s="29"/>
      <c r="AO32" s="29"/>
      <c r="AP32" s="29"/>
      <c r="AQ32" s="108"/>
      <c r="AR32" s="114">
        <f>AS32+AT32+AU32+AV32+AW32+AX32+AY32</f>
        <v>0</v>
      </c>
      <c r="AS32" s="29"/>
      <c r="AT32" s="29"/>
      <c r="AU32" s="29"/>
      <c r="AV32" s="29"/>
      <c r="AW32" s="29"/>
      <c r="AX32" s="29"/>
      <c r="AY32" s="108"/>
      <c r="AZ32" s="114">
        <f>BA32+BB32+BC32+BD32+BE32+BF32+BG32</f>
        <v>0</v>
      </c>
      <c r="BA32" s="29"/>
      <c r="BB32" s="29"/>
      <c r="BC32" s="29"/>
      <c r="BD32" s="29"/>
      <c r="BE32" s="29"/>
      <c r="BF32" s="29"/>
      <c r="BG32" s="108"/>
      <c r="BH32" s="114">
        <f>BI32+BJ32+BK32+BL32+BM32+BN32+BO32</f>
        <v>0</v>
      </c>
      <c r="BI32" s="112">
        <f t="shared" si="10"/>
        <v>0</v>
      </c>
      <c r="BJ32" s="112">
        <f t="shared" si="10"/>
        <v>0</v>
      </c>
      <c r="BK32" s="112">
        <f t="shared" si="10"/>
        <v>0</v>
      </c>
      <c r="BL32" s="112">
        <f t="shared" si="10"/>
        <v>0</v>
      </c>
      <c r="BM32" s="112">
        <f t="shared" si="10"/>
        <v>0</v>
      </c>
      <c r="BN32" s="112">
        <f t="shared" si="10"/>
        <v>0</v>
      </c>
      <c r="BO32" s="113">
        <f t="shared" si="10"/>
        <v>0</v>
      </c>
    </row>
    <row r="33" spans="1:67" x14ac:dyDescent="0.2">
      <c r="A33" s="106"/>
      <c r="B33" s="107"/>
      <c r="C33" s="106"/>
      <c r="D33" s="103">
        <f t="shared" si="11"/>
        <v>0</v>
      </c>
      <c r="E33" s="29"/>
      <c r="F33" s="29"/>
      <c r="G33" s="29"/>
      <c r="H33" s="29"/>
      <c r="I33" s="29"/>
      <c r="J33" s="29"/>
      <c r="K33" s="108"/>
      <c r="L33" s="105">
        <f t="shared" si="12"/>
        <v>0</v>
      </c>
      <c r="M33" s="109"/>
      <c r="N33" s="29"/>
      <c r="O33" s="29"/>
      <c r="P33" s="29"/>
      <c r="Q33" s="29"/>
      <c r="R33" s="29"/>
      <c r="S33" s="110"/>
      <c r="T33" s="111">
        <f t="shared" si="13"/>
        <v>0</v>
      </c>
      <c r="U33" s="112">
        <f t="shared" si="14"/>
        <v>0</v>
      </c>
      <c r="V33" s="112">
        <f t="shared" si="8"/>
        <v>0</v>
      </c>
      <c r="W33" s="112">
        <f t="shared" si="8"/>
        <v>0</v>
      </c>
      <c r="X33" s="112">
        <f t="shared" si="8"/>
        <v>0</v>
      </c>
      <c r="Y33" s="112">
        <f t="shared" si="8"/>
        <v>0</v>
      </c>
      <c r="Z33" s="112">
        <f t="shared" si="8"/>
        <v>0</v>
      </c>
      <c r="AA33" s="113">
        <f t="shared" si="8"/>
        <v>0</v>
      </c>
      <c r="AB33" s="111">
        <f t="shared" si="15"/>
        <v>0</v>
      </c>
      <c r="AC33" s="112">
        <f t="shared" si="9"/>
        <v>0</v>
      </c>
      <c r="AD33" s="112">
        <f t="shared" si="9"/>
        <v>0</v>
      </c>
      <c r="AE33" s="112">
        <f t="shared" si="9"/>
        <v>0</v>
      </c>
      <c r="AF33" s="112">
        <f t="shared" si="9"/>
        <v>0</v>
      </c>
      <c r="AG33" s="112">
        <f t="shared" si="9"/>
        <v>0</v>
      </c>
      <c r="AH33" s="112">
        <f t="shared" si="9"/>
        <v>0</v>
      </c>
      <c r="AI33" s="113">
        <f t="shared" si="9"/>
        <v>0</v>
      </c>
      <c r="AJ33" s="111">
        <f t="shared" si="16"/>
        <v>0</v>
      </c>
      <c r="AK33" s="29"/>
      <c r="AL33" s="29"/>
      <c r="AM33" s="29"/>
      <c r="AN33" s="29"/>
      <c r="AO33" s="29"/>
      <c r="AP33" s="29"/>
      <c r="AQ33" s="108"/>
      <c r="AR33" s="114">
        <f t="shared" si="18"/>
        <v>0</v>
      </c>
      <c r="AS33" s="29"/>
      <c r="AT33" s="29"/>
      <c r="AU33" s="29"/>
      <c r="AV33" s="29"/>
      <c r="AW33" s="29"/>
      <c r="AX33" s="29"/>
      <c r="AY33" s="108"/>
      <c r="AZ33" s="114">
        <f t="shared" si="19"/>
        <v>0</v>
      </c>
      <c r="BA33" s="29"/>
      <c r="BB33" s="29"/>
      <c r="BC33" s="29"/>
      <c r="BD33" s="29"/>
      <c r="BE33" s="29"/>
      <c r="BF33" s="29"/>
      <c r="BG33" s="108"/>
      <c r="BH33" s="114">
        <f t="shared" si="17"/>
        <v>0</v>
      </c>
      <c r="BI33" s="112">
        <f t="shared" si="10"/>
        <v>0</v>
      </c>
      <c r="BJ33" s="112">
        <f t="shared" si="10"/>
        <v>0</v>
      </c>
      <c r="BK33" s="112">
        <f t="shared" si="10"/>
        <v>0</v>
      </c>
      <c r="BL33" s="112">
        <f t="shared" si="10"/>
        <v>0</v>
      </c>
      <c r="BM33" s="112">
        <f t="shared" si="10"/>
        <v>0</v>
      </c>
      <c r="BN33" s="112">
        <f t="shared" si="10"/>
        <v>0</v>
      </c>
      <c r="BO33" s="113">
        <f t="shared" si="10"/>
        <v>0</v>
      </c>
    </row>
    <row r="34" spans="1:67" x14ac:dyDescent="0.2">
      <c r="A34" s="106"/>
      <c r="B34" s="107"/>
      <c r="C34" s="106"/>
      <c r="D34" s="103">
        <f t="shared" si="11"/>
        <v>0</v>
      </c>
      <c r="E34" s="29"/>
      <c r="F34" s="29"/>
      <c r="G34" s="29"/>
      <c r="H34" s="29"/>
      <c r="I34" s="29"/>
      <c r="J34" s="29"/>
      <c r="K34" s="108"/>
      <c r="L34" s="105">
        <f t="shared" si="12"/>
        <v>0</v>
      </c>
      <c r="M34" s="109"/>
      <c r="N34" s="29"/>
      <c r="O34" s="29"/>
      <c r="P34" s="29"/>
      <c r="Q34" s="29"/>
      <c r="R34" s="29"/>
      <c r="S34" s="110"/>
      <c r="T34" s="111">
        <f t="shared" si="13"/>
        <v>0</v>
      </c>
      <c r="U34" s="112">
        <f t="shared" si="14"/>
        <v>0</v>
      </c>
      <c r="V34" s="112">
        <f t="shared" si="8"/>
        <v>0</v>
      </c>
      <c r="W34" s="112">
        <f t="shared" si="8"/>
        <v>0</v>
      </c>
      <c r="X34" s="112">
        <f t="shared" si="8"/>
        <v>0</v>
      </c>
      <c r="Y34" s="112">
        <f t="shared" si="8"/>
        <v>0</v>
      </c>
      <c r="Z34" s="112">
        <f t="shared" si="8"/>
        <v>0</v>
      </c>
      <c r="AA34" s="113">
        <f t="shared" si="8"/>
        <v>0</v>
      </c>
      <c r="AB34" s="111">
        <f t="shared" si="15"/>
        <v>0</v>
      </c>
      <c r="AC34" s="112">
        <f t="shared" si="9"/>
        <v>0</v>
      </c>
      <c r="AD34" s="112">
        <f t="shared" si="9"/>
        <v>0</v>
      </c>
      <c r="AE34" s="112">
        <f t="shared" si="9"/>
        <v>0</v>
      </c>
      <c r="AF34" s="112">
        <f t="shared" si="9"/>
        <v>0</v>
      </c>
      <c r="AG34" s="112">
        <f t="shared" si="9"/>
        <v>0</v>
      </c>
      <c r="AH34" s="112">
        <f t="shared" si="9"/>
        <v>0</v>
      </c>
      <c r="AI34" s="113">
        <f t="shared" si="9"/>
        <v>0</v>
      </c>
      <c r="AJ34" s="111">
        <f t="shared" si="16"/>
        <v>0</v>
      </c>
      <c r="AK34" s="29"/>
      <c r="AL34" s="29"/>
      <c r="AM34" s="29"/>
      <c r="AN34" s="29"/>
      <c r="AO34" s="29"/>
      <c r="AP34" s="29"/>
      <c r="AQ34" s="108"/>
      <c r="AR34" s="114">
        <f t="shared" si="18"/>
        <v>0</v>
      </c>
      <c r="AS34" s="29"/>
      <c r="AT34" s="29"/>
      <c r="AU34" s="29"/>
      <c r="AV34" s="29"/>
      <c r="AW34" s="29"/>
      <c r="AX34" s="29"/>
      <c r="AY34" s="108"/>
      <c r="AZ34" s="114">
        <f t="shared" si="19"/>
        <v>0</v>
      </c>
      <c r="BA34" s="29"/>
      <c r="BB34" s="29"/>
      <c r="BC34" s="29"/>
      <c r="BD34" s="29"/>
      <c r="BE34" s="29"/>
      <c r="BF34" s="29"/>
      <c r="BG34" s="108"/>
      <c r="BH34" s="114">
        <f t="shared" si="17"/>
        <v>0</v>
      </c>
      <c r="BI34" s="112">
        <f t="shared" si="10"/>
        <v>0</v>
      </c>
      <c r="BJ34" s="112">
        <f t="shared" si="10"/>
        <v>0</v>
      </c>
      <c r="BK34" s="112">
        <f t="shared" si="10"/>
        <v>0</v>
      </c>
      <c r="BL34" s="112">
        <f t="shared" si="10"/>
        <v>0</v>
      </c>
      <c r="BM34" s="112">
        <f t="shared" si="10"/>
        <v>0</v>
      </c>
      <c r="BN34" s="112">
        <f t="shared" si="10"/>
        <v>0</v>
      </c>
      <c r="BO34" s="113">
        <f t="shared" si="10"/>
        <v>0</v>
      </c>
    </row>
    <row r="35" spans="1:67" x14ac:dyDescent="0.2">
      <c r="A35" s="106"/>
      <c r="B35" s="107"/>
      <c r="C35" s="106"/>
      <c r="D35" s="103">
        <f t="shared" si="11"/>
        <v>0</v>
      </c>
      <c r="E35" s="29"/>
      <c r="F35" s="29"/>
      <c r="G35" s="29"/>
      <c r="H35" s="29"/>
      <c r="I35" s="29"/>
      <c r="J35" s="29"/>
      <c r="K35" s="108"/>
      <c r="L35" s="105">
        <f t="shared" si="12"/>
        <v>0</v>
      </c>
      <c r="M35" s="109"/>
      <c r="N35" s="29"/>
      <c r="O35" s="29"/>
      <c r="P35" s="29"/>
      <c r="Q35" s="29"/>
      <c r="R35" s="29"/>
      <c r="S35" s="110"/>
      <c r="T35" s="111">
        <f t="shared" si="13"/>
        <v>0</v>
      </c>
      <c r="U35" s="112">
        <f t="shared" si="14"/>
        <v>0</v>
      </c>
      <c r="V35" s="112">
        <f t="shared" si="8"/>
        <v>0</v>
      </c>
      <c r="W35" s="112">
        <f t="shared" si="8"/>
        <v>0</v>
      </c>
      <c r="X35" s="112">
        <f t="shared" si="8"/>
        <v>0</v>
      </c>
      <c r="Y35" s="112">
        <f t="shared" si="8"/>
        <v>0</v>
      </c>
      <c r="Z35" s="112">
        <f t="shared" si="8"/>
        <v>0</v>
      </c>
      <c r="AA35" s="113">
        <f t="shared" si="8"/>
        <v>0</v>
      </c>
      <c r="AB35" s="111">
        <f t="shared" si="15"/>
        <v>0</v>
      </c>
      <c r="AC35" s="112">
        <f t="shared" si="9"/>
        <v>0</v>
      </c>
      <c r="AD35" s="112">
        <f t="shared" si="9"/>
        <v>0</v>
      </c>
      <c r="AE35" s="112">
        <f t="shared" si="9"/>
        <v>0</v>
      </c>
      <c r="AF35" s="112">
        <f t="shared" si="9"/>
        <v>0</v>
      </c>
      <c r="AG35" s="112">
        <f t="shared" si="9"/>
        <v>0</v>
      </c>
      <c r="AH35" s="112">
        <f t="shared" si="9"/>
        <v>0</v>
      </c>
      <c r="AI35" s="113">
        <f t="shared" si="9"/>
        <v>0</v>
      </c>
      <c r="AJ35" s="111">
        <f t="shared" si="16"/>
        <v>0</v>
      </c>
      <c r="AK35" s="29"/>
      <c r="AL35" s="29"/>
      <c r="AM35" s="29"/>
      <c r="AN35" s="29"/>
      <c r="AO35" s="29"/>
      <c r="AP35" s="29"/>
      <c r="AQ35" s="108"/>
      <c r="AR35" s="114">
        <f t="shared" si="18"/>
        <v>0</v>
      </c>
      <c r="AS35" s="29"/>
      <c r="AT35" s="29"/>
      <c r="AU35" s="29"/>
      <c r="AV35" s="29"/>
      <c r="AW35" s="29"/>
      <c r="AX35" s="29"/>
      <c r="AY35" s="108"/>
      <c r="AZ35" s="114">
        <f t="shared" si="19"/>
        <v>0</v>
      </c>
      <c r="BA35" s="29"/>
      <c r="BB35" s="29"/>
      <c r="BC35" s="29"/>
      <c r="BD35" s="29"/>
      <c r="BE35" s="29"/>
      <c r="BF35" s="29"/>
      <c r="BG35" s="108"/>
      <c r="BH35" s="114">
        <f t="shared" si="17"/>
        <v>0</v>
      </c>
      <c r="BI35" s="112">
        <f t="shared" si="10"/>
        <v>0</v>
      </c>
      <c r="BJ35" s="112">
        <f t="shared" si="10"/>
        <v>0</v>
      </c>
      <c r="BK35" s="112">
        <f t="shared" si="10"/>
        <v>0</v>
      </c>
      <c r="BL35" s="112">
        <f t="shared" si="10"/>
        <v>0</v>
      </c>
      <c r="BM35" s="112">
        <f t="shared" si="10"/>
        <v>0</v>
      </c>
      <c r="BN35" s="112">
        <f t="shared" si="10"/>
        <v>0</v>
      </c>
      <c r="BO35" s="113">
        <f t="shared" si="10"/>
        <v>0</v>
      </c>
    </row>
    <row r="36" spans="1:67" x14ac:dyDescent="0.2">
      <c r="A36" s="106"/>
      <c r="B36" s="107"/>
      <c r="C36" s="106"/>
      <c r="D36" s="103">
        <f t="shared" si="11"/>
        <v>0</v>
      </c>
      <c r="E36" s="29"/>
      <c r="F36" s="29"/>
      <c r="G36" s="29"/>
      <c r="H36" s="29"/>
      <c r="I36" s="29"/>
      <c r="J36" s="29"/>
      <c r="K36" s="108"/>
      <c r="L36" s="105">
        <f t="shared" si="12"/>
        <v>0</v>
      </c>
      <c r="M36" s="109"/>
      <c r="N36" s="29"/>
      <c r="O36" s="29"/>
      <c r="P36" s="29"/>
      <c r="Q36" s="29"/>
      <c r="R36" s="29"/>
      <c r="S36" s="110"/>
      <c r="T36" s="111">
        <f t="shared" si="13"/>
        <v>0</v>
      </c>
      <c r="U36" s="112">
        <f t="shared" si="14"/>
        <v>0</v>
      </c>
      <c r="V36" s="112">
        <f t="shared" si="8"/>
        <v>0</v>
      </c>
      <c r="W36" s="112">
        <f t="shared" si="8"/>
        <v>0</v>
      </c>
      <c r="X36" s="112">
        <f t="shared" si="8"/>
        <v>0</v>
      </c>
      <c r="Y36" s="112">
        <f t="shared" si="8"/>
        <v>0</v>
      </c>
      <c r="Z36" s="112">
        <f t="shared" si="8"/>
        <v>0</v>
      </c>
      <c r="AA36" s="113">
        <f t="shared" si="8"/>
        <v>0</v>
      </c>
      <c r="AB36" s="111">
        <f t="shared" si="15"/>
        <v>0</v>
      </c>
      <c r="AC36" s="112">
        <f t="shared" si="9"/>
        <v>0</v>
      </c>
      <c r="AD36" s="112">
        <f t="shared" si="9"/>
        <v>0</v>
      </c>
      <c r="AE36" s="112">
        <f t="shared" si="9"/>
        <v>0</v>
      </c>
      <c r="AF36" s="112">
        <f t="shared" si="9"/>
        <v>0</v>
      </c>
      <c r="AG36" s="112">
        <f t="shared" si="9"/>
        <v>0</v>
      </c>
      <c r="AH36" s="112">
        <f t="shared" si="9"/>
        <v>0</v>
      </c>
      <c r="AI36" s="113">
        <f t="shared" si="9"/>
        <v>0</v>
      </c>
      <c r="AJ36" s="111">
        <f t="shared" si="16"/>
        <v>0</v>
      </c>
      <c r="AK36" s="29"/>
      <c r="AL36" s="29"/>
      <c r="AM36" s="29"/>
      <c r="AN36" s="29"/>
      <c r="AO36" s="29"/>
      <c r="AP36" s="29"/>
      <c r="AQ36" s="108"/>
      <c r="AR36" s="114">
        <f t="shared" si="18"/>
        <v>0</v>
      </c>
      <c r="AS36" s="29"/>
      <c r="AT36" s="29"/>
      <c r="AU36" s="29"/>
      <c r="AV36" s="29"/>
      <c r="AW36" s="29"/>
      <c r="AX36" s="29"/>
      <c r="AY36" s="108"/>
      <c r="AZ36" s="114">
        <f t="shared" si="19"/>
        <v>0</v>
      </c>
      <c r="BA36" s="29"/>
      <c r="BB36" s="29"/>
      <c r="BC36" s="29"/>
      <c r="BD36" s="29"/>
      <c r="BE36" s="29"/>
      <c r="BF36" s="29"/>
      <c r="BG36" s="108"/>
      <c r="BH36" s="114">
        <f t="shared" si="17"/>
        <v>0</v>
      </c>
      <c r="BI36" s="112">
        <f t="shared" si="10"/>
        <v>0</v>
      </c>
      <c r="BJ36" s="112">
        <f t="shared" si="10"/>
        <v>0</v>
      </c>
      <c r="BK36" s="112">
        <f t="shared" si="10"/>
        <v>0</v>
      </c>
      <c r="BL36" s="112">
        <f t="shared" si="10"/>
        <v>0</v>
      </c>
      <c r="BM36" s="112">
        <f t="shared" si="10"/>
        <v>0</v>
      </c>
      <c r="BN36" s="112">
        <f t="shared" si="10"/>
        <v>0</v>
      </c>
      <c r="BO36" s="113">
        <f t="shared" si="10"/>
        <v>0</v>
      </c>
    </row>
    <row r="37" spans="1:67" x14ac:dyDescent="0.2">
      <c r="A37" s="106"/>
      <c r="B37" s="107"/>
      <c r="C37" s="106"/>
      <c r="D37" s="103">
        <f t="shared" si="11"/>
        <v>0</v>
      </c>
      <c r="E37" s="29"/>
      <c r="F37" s="29"/>
      <c r="G37" s="29"/>
      <c r="H37" s="29"/>
      <c r="I37" s="29"/>
      <c r="J37" s="29"/>
      <c r="K37" s="108"/>
      <c r="L37" s="105">
        <f t="shared" si="12"/>
        <v>0</v>
      </c>
      <c r="M37" s="109"/>
      <c r="N37" s="29"/>
      <c r="O37" s="29"/>
      <c r="P37" s="29"/>
      <c r="Q37" s="29"/>
      <c r="R37" s="29"/>
      <c r="S37" s="110"/>
      <c r="T37" s="111">
        <f t="shared" si="13"/>
        <v>0</v>
      </c>
      <c r="U37" s="112">
        <f t="shared" si="14"/>
        <v>0</v>
      </c>
      <c r="V37" s="112">
        <f t="shared" si="8"/>
        <v>0</v>
      </c>
      <c r="W37" s="112">
        <f t="shared" si="8"/>
        <v>0</v>
      </c>
      <c r="X37" s="112">
        <f t="shared" si="8"/>
        <v>0</v>
      </c>
      <c r="Y37" s="112">
        <f t="shared" si="8"/>
        <v>0</v>
      </c>
      <c r="Z37" s="112">
        <f t="shared" si="8"/>
        <v>0</v>
      </c>
      <c r="AA37" s="113">
        <f t="shared" si="8"/>
        <v>0</v>
      </c>
      <c r="AB37" s="111">
        <f t="shared" si="15"/>
        <v>0</v>
      </c>
      <c r="AC37" s="112">
        <f t="shared" si="9"/>
        <v>0</v>
      </c>
      <c r="AD37" s="112">
        <f t="shared" si="9"/>
        <v>0</v>
      </c>
      <c r="AE37" s="112">
        <f t="shared" si="9"/>
        <v>0</v>
      </c>
      <c r="AF37" s="112">
        <f t="shared" si="9"/>
        <v>0</v>
      </c>
      <c r="AG37" s="112">
        <f t="shared" si="9"/>
        <v>0</v>
      </c>
      <c r="AH37" s="112">
        <f t="shared" si="9"/>
        <v>0</v>
      </c>
      <c r="AI37" s="113">
        <f t="shared" si="9"/>
        <v>0</v>
      </c>
      <c r="AJ37" s="111">
        <f t="shared" si="16"/>
        <v>0</v>
      </c>
      <c r="AK37" s="29"/>
      <c r="AL37" s="29"/>
      <c r="AM37" s="29"/>
      <c r="AN37" s="29"/>
      <c r="AO37" s="29"/>
      <c r="AP37" s="29"/>
      <c r="AQ37" s="108"/>
      <c r="AR37" s="114">
        <f t="shared" si="18"/>
        <v>0</v>
      </c>
      <c r="AS37" s="29"/>
      <c r="AT37" s="29"/>
      <c r="AU37" s="29"/>
      <c r="AV37" s="29"/>
      <c r="AW37" s="29"/>
      <c r="AX37" s="29"/>
      <c r="AY37" s="108"/>
      <c r="AZ37" s="114">
        <f t="shared" si="19"/>
        <v>0</v>
      </c>
      <c r="BA37" s="29"/>
      <c r="BB37" s="29"/>
      <c r="BC37" s="29"/>
      <c r="BD37" s="29"/>
      <c r="BE37" s="29"/>
      <c r="BF37" s="29"/>
      <c r="BG37" s="108"/>
      <c r="BH37" s="114">
        <f t="shared" si="17"/>
        <v>0</v>
      </c>
      <c r="BI37" s="112">
        <f t="shared" si="10"/>
        <v>0</v>
      </c>
      <c r="BJ37" s="112">
        <f t="shared" si="10"/>
        <v>0</v>
      </c>
      <c r="BK37" s="112">
        <f t="shared" si="10"/>
        <v>0</v>
      </c>
      <c r="BL37" s="112">
        <f t="shared" si="10"/>
        <v>0</v>
      </c>
      <c r="BM37" s="112">
        <f t="shared" si="10"/>
        <v>0</v>
      </c>
      <c r="BN37" s="112">
        <f t="shared" si="10"/>
        <v>0</v>
      </c>
      <c r="BO37" s="113">
        <f t="shared" si="10"/>
        <v>0</v>
      </c>
    </row>
    <row r="38" spans="1:67" x14ac:dyDescent="0.2">
      <c r="A38" s="106"/>
      <c r="B38" s="107"/>
      <c r="C38" s="106"/>
      <c r="D38" s="103">
        <f t="shared" si="11"/>
        <v>0</v>
      </c>
      <c r="E38" s="29"/>
      <c r="F38" s="29"/>
      <c r="G38" s="29"/>
      <c r="H38" s="29"/>
      <c r="I38" s="29"/>
      <c r="J38" s="29"/>
      <c r="K38" s="108"/>
      <c r="L38" s="105">
        <f t="shared" si="12"/>
        <v>0</v>
      </c>
      <c r="M38" s="109"/>
      <c r="N38" s="29"/>
      <c r="O38" s="29"/>
      <c r="P38" s="29"/>
      <c r="Q38" s="29"/>
      <c r="R38" s="29"/>
      <c r="S38" s="110"/>
      <c r="T38" s="111">
        <f t="shared" si="13"/>
        <v>0</v>
      </c>
      <c r="U38" s="112">
        <f t="shared" si="14"/>
        <v>0</v>
      </c>
      <c r="V38" s="112">
        <f t="shared" si="8"/>
        <v>0</v>
      </c>
      <c r="W38" s="112">
        <f t="shared" si="8"/>
        <v>0</v>
      </c>
      <c r="X38" s="112">
        <f t="shared" si="8"/>
        <v>0</v>
      </c>
      <c r="Y38" s="112">
        <f t="shared" si="8"/>
        <v>0</v>
      </c>
      <c r="Z38" s="112">
        <f t="shared" si="8"/>
        <v>0</v>
      </c>
      <c r="AA38" s="113">
        <f t="shared" si="8"/>
        <v>0</v>
      </c>
      <c r="AB38" s="111">
        <f t="shared" si="15"/>
        <v>0</v>
      </c>
      <c r="AC38" s="112">
        <f t="shared" si="9"/>
        <v>0</v>
      </c>
      <c r="AD38" s="112">
        <f t="shared" si="9"/>
        <v>0</v>
      </c>
      <c r="AE38" s="112">
        <f t="shared" si="9"/>
        <v>0</v>
      </c>
      <c r="AF38" s="112">
        <f t="shared" si="9"/>
        <v>0</v>
      </c>
      <c r="AG38" s="112">
        <f t="shared" si="9"/>
        <v>0</v>
      </c>
      <c r="AH38" s="112">
        <f t="shared" si="9"/>
        <v>0</v>
      </c>
      <c r="AI38" s="113">
        <f t="shared" si="9"/>
        <v>0</v>
      </c>
      <c r="AJ38" s="111">
        <f t="shared" si="16"/>
        <v>0</v>
      </c>
      <c r="AK38" s="29"/>
      <c r="AL38" s="29"/>
      <c r="AM38" s="29"/>
      <c r="AN38" s="29"/>
      <c r="AO38" s="29"/>
      <c r="AP38" s="29"/>
      <c r="AQ38" s="108"/>
      <c r="AR38" s="114">
        <f t="shared" si="18"/>
        <v>0</v>
      </c>
      <c r="AS38" s="29"/>
      <c r="AT38" s="29"/>
      <c r="AU38" s="29"/>
      <c r="AV38" s="29"/>
      <c r="AW38" s="29"/>
      <c r="AX38" s="29"/>
      <c r="AY38" s="108"/>
      <c r="AZ38" s="114">
        <f t="shared" si="19"/>
        <v>0</v>
      </c>
      <c r="BA38" s="29"/>
      <c r="BB38" s="29"/>
      <c r="BC38" s="29"/>
      <c r="BD38" s="29"/>
      <c r="BE38" s="29"/>
      <c r="BF38" s="29"/>
      <c r="BG38" s="108"/>
      <c r="BH38" s="114">
        <f t="shared" si="17"/>
        <v>0</v>
      </c>
      <c r="BI38" s="112">
        <f t="shared" si="10"/>
        <v>0</v>
      </c>
      <c r="BJ38" s="112">
        <f t="shared" si="10"/>
        <v>0</v>
      </c>
      <c r="BK38" s="112">
        <f t="shared" si="10"/>
        <v>0</v>
      </c>
      <c r="BL38" s="112">
        <f t="shared" si="10"/>
        <v>0</v>
      </c>
      <c r="BM38" s="112">
        <f t="shared" si="10"/>
        <v>0</v>
      </c>
      <c r="BN38" s="112">
        <f t="shared" si="10"/>
        <v>0</v>
      </c>
      <c r="BO38" s="113">
        <f t="shared" si="10"/>
        <v>0</v>
      </c>
    </row>
    <row r="39" spans="1:67" x14ac:dyDescent="0.2">
      <c r="A39" s="106"/>
      <c r="B39" s="107"/>
      <c r="C39" s="106"/>
      <c r="D39" s="103">
        <f t="shared" si="11"/>
        <v>0</v>
      </c>
      <c r="E39" s="29"/>
      <c r="F39" s="29"/>
      <c r="G39" s="29"/>
      <c r="H39" s="29"/>
      <c r="I39" s="29"/>
      <c r="J39" s="29"/>
      <c r="K39" s="108"/>
      <c r="L39" s="105">
        <f t="shared" si="12"/>
        <v>0</v>
      </c>
      <c r="M39" s="109"/>
      <c r="N39" s="29"/>
      <c r="O39" s="29"/>
      <c r="P39" s="29"/>
      <c r="Q39" s="29"/>
      <c r="R39" s="29"/>
      <c r="S39" s="110"/>
      <c r="T39" s="111">
        <f t="shared" si="13"/>
        <v>0</v>
      </c>
      <c r="U39" s="112">
        <f t="shared" si="14"/>
        <v>0</v>
      </c>
      <c r="V39" s="112">
        <f t="shared" si="8"/>
        <v>0</v>
      </c>
      <c r="W39" s="112">
        <f t="shared" si="8"/>
        <v>0</v>
      </c>
      <c r="X39" s="112">
        <f t="shared" si="8"/>
        <v>0</v>
      </c>
      <c r="Y39" s="112">
        <f t="shared" si="8"/>
        <v>0</v>
      </c>
      <c r="Z39" s="112">
        <f t="shared" si="8"/>
        <v>0</v>
      </c>
      <c r="AA39" s="113">
        <f t="shared" si="8"/>
        <v>0</v>
      </c>
      <c r="AB39" s="111">
        <f t="shared" si="15"/>
        <v>0</v>
      </c>
      <c r="AC39" s="112">
        <f t="shared" si="9"/>
        <v>0</v>
      </c>
      <c r="AD39" s="112">
        <f t="shared" si="9"/>
        <v>0</v>
      </c>
      <c r="AE39" s="112">
        <f t="shared" si="9"/>
        <v>0</v>
      </c>
      <c r="AF39" s="112">
        <f t="shared" si="9"/>
        <v>0</v>
      </c>
      <c r="AG39" s="112">
        <f t="shared" si="9"/>
        <v>0</v>
      </c>
      <c r="AH39" s="112">
        <f t="shared" si="9"/>
        <v>0</v>
      </c>
      <c r="AI39" s="113">
        <f t="shared" si="9"/>
        <v>0</v>
      </c>
      <c r="AJ39" s="111">
        <f t="shared" si="16"/>
        <v>0</v>
      </c>
      <c r="AK39" s="29"/>
      <c r="AL39" s="29"/>
      <c r="AM39" s="29"/>
      <c r="AN39" s="29"/>
      <c r="AO39" s="29"/>
      <c r="AP39" s="29"/>
      <c r="AQ39" s="108"/>
      <c r="AR39" s="114">
        <f t="shared" si="18"/>
        <v>0</v>
      </c>
      <c r="AS39" s="29"/>
      <c r="AT39" s="29"/>
      <c r="AU39" s="29"/>
      <c r="AV39" s="29"/>
      <c r="AW39" s="29"/>
      <c r="AX39" s="29"/>
      <c r="AY39" s="108"/>
      <c r="AZ39" s="114">
        <f t="shared" si="19"/>
        <v>0</v>
      </c>
      <c r="BA39" s="29"/>
      <c r="BB39" s="29"/>
      <c r="BC39" s="29"/>
      <c r="BD39" s="29"/>
      <c r="BE39" s="29"/>
      <c r="BF39" s="29"/>
      <c r="BG39" s="108"/>
      <c r="BH39" s="114">
        <f t="shared" si="17"/>
        <v>0</v>
      </c>
      <c r="BI39" s="112">
        <f t="shared" si="10"/>
        <v>0</v>
      </c>
      <c r="BJ39" s="112">
        <f t="shared" si="10"/>
        <v>0</v>
      </c>
      <c r="BK39" s="112">
        <f t="shared" si="10"/>
        <v>0</v>
      </c>
      <c r="BL39" s="112">
        <f t="shared" si="10"/>
        <v>0</v>
      </c>
      <c r="BM39" s="112">
        <f t="shared" si="10"/>
        <v>0</v>
      </c>
      <c r="BN39" s="112">
        <f t="shared" si="10"/>
        <v>0</v>
      </c>
      <c r="BO39" s="113">
        <f t="shared" si="10"/>
        <v>0</v>
      </c>
    </row>
    <row r="40" spans="1:67" x14ac:dyDescent="0.2">
      <c r="A40" s="106"/>
      <c r="B40" s="107"/>
      <c r="C40" s="106"/>
      <c r="D40" s="103">
        <f t="shared" si="11"/>
        <v>0</v>
      </c>
      <c r="E40" s="29"/>
      <c r="F40" s="29"/>
      <c r="G40" s="29"/>
      <c r="H40" s="29"/>
      <c r="I40" s="29"/>
      <c r="J40" s="29"/>
      <c r="K40" s="108"/>
      <c r="L40" s="105">
        <f t="shared" si="12"/>
        <v>0</v>
      </c>
      <c r="M40" s="109"/>
      <c r="N40" s="29"/>
      <c r="O40" s="29"/>
      <c r="P40" s="29"/>
      <c r="Q40" s="29"/>
      <c r="R40" s="29"/>
      <c r="S40" s="110"/>
      <c r="T40" s="111">
        <f t="shared" si="13"/>
        <v>0</v>
      </c>
      <c r="U40" s="112">
        <f t="shared" si="14"/>
        <v>0</v>
      </c>
      <c r="V40" s="112">
        <f t="shared" si="8"/>
        <v>0</v>
      </c>
      <c r="W40" s="112">
        <f t="shared" si="8"/>
        <v>0</v>
      </c>
      <c r="X40" s="112">
        <f t="shared" si="8"/>
        <v>0</v>
      </c>
      <c r="Y40" s="112">
        <f t="shared" si="8"/>
        <v>0</v>
      </c>
      <c r="Z40" s="112">
        <f t="shared" si="8"/>
        <v>0</v>
      </c>
      <c r="AA40" s="113">
        <f t="shared" si="8"/>
        <v>0</v>
      </c>
      <c r="AB40" s="111">
        <f t="shared" si="15"/>
        <v>0</v>
      </c>
      <c r="AC40" s="112">
        <f t="shared" si="9"/>
        <v>0</v>
      </c>
      <c r="AD40" s="112">
        <f t="shared" si="9"/>
        <v>0</v>
      </c>
      <c r="AE40" s="112">
        <f t="shared" si="9"/>
        <v>0</v>
      </c>
      <c r="AF40" s="112">
        <f t="shared" si="9"/>
        <v>0</v>
      </c>
      <c r="AG40" s="112">
        <f t="shared" si="9"/>
        <v>0</v>
      </c>
      <c r="AH40" s="112">
        <f t="shared" si="9"/>
        <v>0</v>
      </c>
      <c r="AI40" s="113">
        <f t="shared" si="9"/>
        <v>0</v>
      </c>
      <c r="AJ40" s="111">
        <f t="shared" si="16"/>
        <v>0</v>
      </c>
      <c r="AK40" s="29"/>
      <c r="AL40" s="29"/>
      <c r="AM40" s="29"/>
      <c r="AN40" s="29"/>
      <c r="AO40" s="29"/>
      <c r="AP40" s="29"/>
      <c r="AQ40" s="108"/>
      <c r="AR40" s="114">
        <f t="shared" si="18"/>
        <v>0</v>
      </c>
      <c r="AS40" s="29"/>
      <c r="AT40" s="29"/>
      <c r="AU40" s="29"/>
      <c r="AV40" s="29"/>
      <c r="AW40" s="29"/>
      <c r="AX40" s="29"/>
      <c r="AY40" s="108"/>
      <c r="AZ40" s="114">
        <f t="shared" si="19"/>
        <v>0</v>
      </c>
      <c r="BA40" s="29"/>
      <c r="BB40" s="29"/>
      <c r="BC40" s="29"/>
      <c r="BD40" s="29"/>
      <c r="BE40" s="29"/>
      <c r="BF40" s="29"/>
      <c r="BG40" s="108"/>
      <c r="BH40" s="114">
        <f t="shared" si="17"/>
        <v>0</v>
      </c>
      <c r="BI40" s="112">
        <f t="shared" si="10"/>
        <v>0</v>
      </c>
      <c r="BJ40" s="112">
        <f t="shared" si="10"/>
        <v>0</v>
      </c>
      <c r="BK40" s="112">
        <f t="shared" si="10"/>
        <v>0</v>
      </c>
      <c r="BL40" s="112">
        <f t="shared" si="10"/>
        <v>0</v>
      </c>
      <c r="BM40" s="112">
        <f t="shared" si="10"/>
        <v>0</v>
      </c>
      <c r="BN40" s="112">
        <f t="shared" si="10"/>
        <v>0</v>
      </c>
      <c r="BO40" s="113">
        <f t="shared" si="10"/>
        <v>0</v>
      </c>
    </row>
    <row r="41" spans="1:67" x14ac:dyDescent="0.2">
      <c r="A41" s="106"/>
      <c r="B41" s="107"/>
      <c r="C41" s="106"/>
      <c r="D41" s="103">
        <f t="shared" si="11"/>
        <v>0</v>
      </c>
      <c r="E41" s="29"/>
      <c r="F41" s="29"/>
      <c r="G41" s="29"/>
      <c r="H41" s="29"/>
      <c r="I41" s="29"/>
      <c r="J41" s="29"/>
      <c r="K41" s="108"/>
      <c r="L41" s="105">
        <f t="shared" si="12"/>
        <v>0</v>
      </c>
      <c r="M41" s="109"/>
      <c r="N41" s="29"/>
      <c r="O41" s="29"/>
      <c r="P41" s="29"/>
      <c r="Q41" s="29"/>
      <c r="R41" s="29"/>
      <c r="S41" s="110"/>
      <c r="T41" s="111">
        <f t="shared" si="13"/>
        <v>0</v>
      </c>
      <c r="U41" s="112">
        <f t="shared" si="14"/>
        <v>0</v>
      </c>
      <c r="V41" s="112">
        <f t="shared" ref="V41:V48" si="47">F41+N41</f>
        <v>0</v>
      </c>
      <c r="W41" s="112">
        <f t="shared" ref="W41:W48" si="48">G41+O41</f>
        <v>0</v>
      </c>
      <c r="X41" s="112">
        <f t="shared" ref="X41:X48" si="49">H41+P41</f>
        <v>0</v>
      </c>
      <c r="Y41" s="112">
        <f t="shared" ref="Y41:Y48" si="50">I41+Q41</f>
        <v>0</v>
      </c>
      <c r="Z41" s="112">
        <f t="shared" ref="Z41:Z48" si="51">J41+R41</f>
        <v>0</v>
      </c>
      <c r="AA41" s="113">
        <f t="shared" ref="AA41:AA48" si="52">K41+S41</f>
        <v>0</v>
      </c>
      <c r="AB41" s="111">
        <f t="shared" si="15"/>
        <v>0</v>
      </c>
      <c r="AC41" s="112">
        <f t="shared" ref="AC41:AI48" si="53">AK41+AS41</f>
        <v>0</v>
      </c>
      <c r="AD41" s="112">
        <f t="shared" si="53"/>
        <v>0</v>
      </c>
      <c r="AE41" s="112">
        <f t="shared" si="53"/>
        <v>0</v>
      </c>
      <c r="AF41" s="112">
        <f t="shared" si="53"/>
        <v>0</v>
      </c>
      <c r="AG41" s="112">
        <f t="shared" si="53"/>
        <v>0</v>
      </c>
      <c r="AH41" s="112">
        <f t="shared" si="53"/>
        <v>0</v>
      </c>
      <c r="AI41" s="113">
        <f t="shared" si="53"/>
        <v>0</v>
      </c>
      <c r="AJ41" s="111">
        <f t="shared" si="16"/>
        <v>0</v>
      </c>
      <c r="AK41" s="29"/>
      <c r="AL41" s="29"/>
      <c r="AM41" s="29"/>
      <c r="AN41" s="29"/>
      <c r="AO41" s="29"/>
      <c r="AP41" s="29"/>
      <c r="AQ41" s="108"/>
      <c r="AR41" s="114">
        <f t="shared" si="18"/>
        <v>0</v>
      </c>
      <c r="AS41" s="29"/>
      <c r="AT41" s="29"/>
      <c r="AU41" s="29"/>
      <c r="AV41" s="29"/>
      <c r="AW41" s="29"/>
      <c r="AX41" s="29"/>
      <c r="AY41" s="108"/>
      <c r="AZ41" s="114">
        <f t="shared" si="19"/>
        <v>0</v>
      </c>
      <c r="BA41" s="29"/>
      <c r="BB41" s="29"/>
      <c r="BC41" s="29"/>
      <c r="BD41" s="29"/>
      <c r="BE41" s="29"/>
      <c r="BF41" s="29"/>
      <c r="BG41" s="108"/>
      <c r="BH41" s="114">
        <f t="shared" si="17"/>
        <v>0</v>
      </c>
      <c r="BI41" s="112">
        <f t="shared" ref="BI41:BO48" si="54">U41-AC41</f>
        <v>0</v>
      </c>
      <c r="BJ41" s="112">
        <f t="shared" si="54"/>
        <v>0</v>
      </c>
      <c r="BK41" s="112">
        <f t="shared" si="54"/>
        <v>0</v>
      </c>
      <c r="BL41" s="112">
        <f t="shared" si="54"/>
        <v>0</v>
      </c>
      <c r="BM41" s="112">
        <f t="shared" si="54"/>
        <v>0</v>
      </c>
      <c r="BN41" s="112">
        <f t="shared" si="54"/>
        <v>0</v>
      </c>
      <c r="BO41" s="113">
        <f t="shared" si="54"/>
        <v>0</v>
      </c>
    </row>
    <row r="42" spans="1:67" x14ac:dyDescent="0.2">
      <c r="A42" s="106"/>
      <c r="B42" s="107"/>
      <c r="C42" s="106"/>
      <c r="D42" s="103">
        <f t="shared" si="11"/>
        <v>0</v>
      </c>
      <c r="E42" s="29"/>
      <c r="F42" s="29"/>
      <c r="G42" s="29"/>
      <c r="H42" s="29"/>
      <c r="I42" s="29"/>
      <c r="J42" s="29"/>
      <c r="K42" s="108"/>
      <c r="L42" s="105">
        <f t="shared" si="12"/>
        <v>0</v>
      </c>
      <c r="M42" s="109"/>
      <c r="N42" s="29"/>
      <c r="O42" s="29"/>
      <c r="P42" s="29"/>
      <c r="Q42" s="29"/>
      <c r="R42" s="29"/>
      <c r="S42" s="110"/>
      <c r="T42" s="111">
        <f t="shared" si="13"/>
        <v>0</v>
      </c>
      <c r="U42" s="112">
        <f t="shared" si="14"/>
        <v>0</v>
      </c>
      <c r="V42" s="112">
        <f t="shared" si="47"/>
        <v>0</v>
      </c>
      <c r="W42" s="112">
        <f t="shared" si="48"/>
        <v>0</v>
      </c>
      <c r="X42" s="112">
        <f t="shared" si="49"/>
        <v>0</v>
      </c>
      <c r="Y42" s="112">
        <f t="shared" si="50"/>
        <v>0</v>
      </c>
      <c r="Z42" s="112">
        <f t="shared" si="51"/>
        <v>0</v>
      </c>
      <c r="AA42" s="113">
        <f t="shared" si="52"/>
        <v>0</v>
      </c>
      <c r="AB42" s="111">
        <f t="shared" si="15"/>
        <v>0</v>
      </c>
      <c r="AC42" s="112">
        <f t="shared" si="53"/>
        <v>0</v>
      </c>
      <c r="AD42" s="112">
        <f t="shared" si="53"/>
        <v>0</v>
      </c>
      <c r="AE42" s="112">
        <f t="shared" si="53"/>
        <v>0</v>
      </c>
      <c r="AF42" s="112">
        <f t="shared" si="53"/>
        <v>0</v>
      </c>
      <c r="AG42" s="112">
        <f t="shared" si="53"/>
        <v>0</v>
      </c>
      <c r="AH42" s="112">
        <f t="shared" si="53"/>
        <v>0</v>
      </c>
      <c r="AI42" s="113">
        <f t="shared" si="53"/>
        <v>0</v>
      </c>
      <c r="AJ42" s="111">
        <f t="shared" si="16"/>
        <v>0</v>
      </c>
      <c r="AK42" s="29"/>
      <c r="AL42" s="29"/>
      <c r="AM42" s="29"/>
      <c r="AN42" s="29"/>
      <c r="AO42" s="29"/>
      <c r="AP42" s="29"/>
      <c r="AQ42" s="108"/>
      <c r="AR42" s="114">
        <f t="shared" si="18"/>
        <v>0</v>
      </c>
      <c r="AS42" s="29"/>
      <c r="AT42" s="29"/>
      <c r="AU42" s="29"/>
      <c r="AV42" s="29"/>
      <c r="AW42" s="29"/>
      <c r="AX42" s="29"/>
      <c r="AY42" s="108"/>
      <c r="AZ42" s="114">
        <f t="shared" si="19"/>
        <v>0</v>
      </c>
      <c r="BA42" s="29"/>
      <c r="BB42" s="29"/>
      <c r="BC42" s="29"/>
      <c r="BD42" s="29"/>
      <c r="BE42" s="29"/>
      <c r="BF42" s="29"/>
      <c r="BG42" s="108"/>
      <c r="BH42" s="114">
        <f t="shared" si="17"/>
        <v>0</v>
      </c>
      <c r="BI42" s="112">
        <f t="shared" si="54"/>
        <v>0</v>
      </c>
      <c r="BJ42" s="112">
        <f t="shared" si="54"/>
        <v>0</v>
      </c>
      <c r="BK42" s="112">
        <f t="shared" si="54"/>
        <v>0</v>
      </c>
      <c r="BL42" s="112">
        <f t="shared" si="54"/>
        <v>0</v>
      </c>
      <c r="BM42" s="112">
        <f t="shared" si="54"/>
        <v>0</v>
      </c>
      <c r="BN42" s="112">
        <f t="shared" si="54"/>
        <v>0</v>
      </c>
      <c r="BO42" s="113">
        <f t="shared" si="54"/>
        <v>0</v>
      </c>
    </row>
    <row r="43" spans="1:67" x14ac:dyDescent="0.2">
      <c r="A43" s="106"/>
      <c r="B43" s="107"/>
      <c r="C43" s="106"/>
      <c r="D43" s="103">
        <f t="shared" si="11"/>
        <v>0</v>
      </c>
      <c r="E43" s="29"/>
      <c r="F43" s="29"/>
      <c r="G43" s="29"/>
      <c r="H43" s="29"/>
      <c r="I43" s="29"/>
      <c r="J43" s="29"/>
      <c r="K43" s="108"/>
      <c r="L43" s="105">
        <f t="shared" si="12"/>
        <v>0</v>
      </c>
      <c r="M43" s="109"/>
      <c r="N43" s="29"/>
      <c r="O43" s="29"/>
      <c r="P43" s="29"/>
      <c r="Q43" s="29"/>
      <c r="R43" s="29"/>
      <c r="S43" s="110"/>
      <c r="T43" s="111">
        <f t="shared" si="13"/>
        <v>0</v>
      </c>
      <c r="U43" s="112">
        <f t="shared" si="14"/>
        <v>0</v>
      </c>
      <c r="V43" s="112">
        <f t="shared" si="47"/>
        <v>0</v>
      </c>
      <c r="W43" s="112">
        <f t="shared" si="48"/>
        <v>0</v>
      </c>
      <c r="X43" s="112">
        <f t="shared" si="49"/>
        <v>0</v>
      </c>
      <c r="Y43" s="112">
        <f t="shared" si="50"/>
        <v>0</v>
      </c>
      <c r="Z43" s="112">
        <f t="shared" si="51"/>
        <v>0</v>
      </c>
      <c r="AA43" s="113">
        <f t="shared" si="52"/>
        <v>0</v>
      </c>
      <c r="AB43" s="111">
        <f t="shared" si="15"/>
        <v>0</v>
      </c>
      <c r="AC43" s="112">
        <f t="shared" si="53"/>
        <v>0</v>
      </c>
      <c r="AD43" s="112">
        <f t="shared" si="53"/>
        <v>0</v>
      </c>
      <c r="AE43" s="112">
        <f t="shared" si="53"/>
        <v>0</v>
      </c>
      <c r="AF43" s="112">
        <f t="shared" si="53"/>
        <v>0</v>
      </c>
      <c r="AG43" s="112">
        <f t="shared" si="53"/>
        <v>0</v>
      </c>
      <c r="AH43" s="112">
        <f t="shared" si="53"/>
        <v>0</v>
      </c>
      <c r="AI43" s="113">
        <f t="shared" si="53"/>
        <v>0</v>
      </c>
      <c r="AJ43" s="111">
        <f t="shared" si="16"/>
        <v>0</v>
      </c>
      <c r="AK43" s="29"/>
      <c r="AL43" s="29"/>
      <c r="AM43" s="29"/>
      <c r="AN43" s="29"/>
      <c r="AO43" s="29"/>
      <c r="AP43" s="29"/>
      <c r="AQ43" s="108"/>
      <c r="AR43" s="114">
        <f t="shared" si="18"/>
        <v>0</v>
      </c>
      <c r="AS43" s="29"/>
      <c r="AT43" s="29"/>
      <c r="AU43" s="29"/>
      <c r="AV43" s="29"/>
      <c r="AW43" s="29"/>
      <c r="AX43" s="29"/>
      <c r="AY43" s="108"/>
      <c r="AZ43" s="114">
        <f t="shared" si="19"/>
        <v>0</v>
      </c>
      <c r="BA43" s="29"/>
      <c r="BB43" s="29"/>
      <c r="BC43" s="29"/>
      <c r="BD43" s="29"/>
      <c r="BE43" s="29"/>
      <c r="BF43" s="29"/>
      <c r="BG43" s="108"/>
      <c r="BH43" s="114">
        <f t="shared" si="17"/>
        <v>0</v>
      </c>
      <c r="BI43" s="112">
        <f t="shared" si="54"/>
        <v>0</v>
      </c>
      <c r="BJ43" s="112">
        <f t="shared" si="54"/>
        <v>0</v>
      </c>
      <c r="BK43" s="112">
        <f t="shared" si="54"/>
        <v>0</v>
      </c>
      <c r="BL43" s="112">
        <f t="shared" si="54"/>
        <v>0</v>
      </c>
      <c r="BM43" s="112">
        <f t="shared" si="54"/>
        <v>0</v>
      </c>
      <c r="BN43" s="112">
        <f t="shared" si="54"/>
        <v>0</v>
      </c>
      <c r="BO43" s="113">
        <f t="shared" si="54"/>
        <v>0</v>
      </c>
    </row>
    <row r="44" spans="1:67" x14ac:dyDescent="0.2">
      <c r="A44" s="106"/>
      <c r="B44" s="107"/>
      <c r="C44" s="106"/>
      <c r="D44" s="103">
        <f t="shared" si="11"/>
        <v>0</v>
      </c>
      <c r="E44" s="29"/>
      <c r="F44" s="29"/>
      <c r="G44" s="29"/>
      <c r="H44" s="29"/>
      <c r="I44" s="29"/>
      <c r="J44" s="29"/>
      <c r="K44" s="108"/>
      <c r="L44" s="105">
        <f t="shared" si="12"/>
        <v>0</v>
      </c>
      <c r="M44" s="109"/>
      <c r="N44" s="29"/>
      <c r="O44" s="29"/>
      <c r="P44" s="29"/>
      <c r="Q44" s="29"/>
      <c r="R44" s="29"/>
      <c r="S44" s="110"/>
      <c r="T44" s="111">
        <f t="shared" si="13"/>
        <v>0</v>
      </c>
      <c r="U44" s="112">
        <f t="shared" si="14"/>
        <v>0</v>
      </c>
      <c r="V44" s="112">
        <f t="shared" si="47"/>
        <v>0</v>
      </c>
      <c r="W44" s="112">
        <f t="shared" si="48"/>
        <v>0</v>
      </c>
      <c r="X44" s="112">
        <f t="shared" si="49"/>
        <v>0</v>
      </c>
      <c r="Y44" s="112">
        <f t="shared" si="50"/>
        <v>0</v>
      </c>
      <c r="Z44" s="112">
        <f t="shared" si="51"/>
        <v>0</v>
      </c>
      <c r="AA44" s="113">
        <f t="shared" si="52"/>
        <v>0</v>
      </c>
      <c r="AB44" s="111">
        <f t="shared" si="15"/>
        <v>0</v>
      </c>
      <c r="AC44" s="112">
        <f t="shared" si="53"/>
        <v>0</v>
      </c>
      <c r="AD44" s="112">
        <f t="shared" si="53"/>
        <v>0</v>
      </c>
      <c r="AE44" s="112">
        <f t="shared" si="53"/>
        <v>0</v>
      </c>
      <c r="AF44" s="112">
        <f t="shared" si="53"/>
        <v>0</v>
      </c>
      <c r="AG44" s="112">
        <f t="shared" si="53"/>
        <v>0</v>
      </c>
      <c r="AH44" s="112">
        <f t="shared" si="53"/>
        <v>0</v>
      </c>
      <c r="AI44" s="113">
        <f t="shared" si="53"/>
        <v>0</v>
      </c>
      <c r="AJ44" s="111">
        <f t="shared" si="16"/>
        <v>0</v>
      </c>
      <c r="AK44" s="29"/>
      <c r="AL44" s="29"/>
      <c r="AM44" s="29"/>
      <c r="AN44" s="29"/>
      <c r="AO44" s="29"/>
      <c r="AP44" s="29"/>
      <c r="AQ44" s="108"/>
      <c r="AR44" s="114">
        <f t="shared" si="18"/>
        <v>0</v>
      </c>
      <c r="AS44" s="29"/>
      <c r="AT44" s="29"/>
      <c r="AU44" s="29"/>
      <c r="AV44" s="29"/>
      <c r="AW44" s="29"/>
      <c r="AX44" s="29"/>
      <c r="AY44" s="108"/>
      <c r="AZ44" s="114">
        <f t="shared" si="19"/>
        <v>0</v>
      </c>
      <c r="BA44" s="29"/>
      <c r="BB44" s="29"/>
      <c r="BC44" s="29"/>
      <c r="BD44" s="29"/>
      <c r="BE44" s="29"/>
      <c r="BF44" s="29"/>
      <c r="BG44" s="108"/>
      <c r="BH44" s="114">
        <f t="shared" si="17"/>
        <v>0</v>
      </c>
      <c r="BI44" s="112">
        <f t="shared" si="54"/>
        <v>0</v>
      </c>
      <c r="BJ44" s="112">
        <f t="shared" si="54"/>
        <v>0</v>
      </c>
      <c r="BK44" s="112">
        <f t="shared" si="54"/>
        <v>0</v>
      </c>
      <c r="BL44" s="112">
        <f t="shared" si="54"/>
        <v>0</v>
      </c>
      <c r="BM44" s="112">
        <f t="shared" si="54"/>
        <v>0</v>
      </c>
      <c r="BN44" s="112">
        <f t="shared" si="54"/>
        <v>0</v>
      </c>
      <c r="BO44" s="113">
        <f t="shared" si="54"/>
        <v>0</v>
      </c>
    </row>
    <row r="45" spans="1:67" x14ac:dyDescent="0.2">
      <c r="A45" s="106"/>
      <c r="B45" s="107"/>
      <c r="C45" s="106"/>
      <c r="D45" s="103">
        <f t="shared" si="11"/>
        <v>0</v>
      </c>
      <c r="E45" s="29"/>
      <c r="F45" s="29"/>
      <c r="G45" s="29"/>
      <c r="H45" s="29"/>
      <c r="I45" s="29"/>
      <c r="J45" s="29"/>
      <c r="K45" s="108"/>
      <c r="L45" s="105">
        <f t="shared" si="12"/>
        <v>0</v>
      </c>
      <c r="M45" s="109"/>
      <c r="N45" s="29"/>
      <c r="O45" s="29"/>
      <c r="P45" s="29"/>
      <c r="Q45" s="29"/>
      <c r="R45" s="29"/>
      <c r="S45" s="110"/>
      <c r="T45" s="111">
        <f t="shared" si="13"/>
        <v>0</v>
      </c>
      <c r="U45" s="112">
        <f t="shared" si="14"/>
        <v>0</v>
      </c>
      <c r="V45" s="112">
        <f t="shared" si="47"/>
        <v>0</v>
      </c>
      <c r="W45" s="112">
        <f t="shared" si="48"/>
        <v>0</v>
      </c>
      <c r="X45" s="112">
        <f t="shared" si="49"/>
        <v>0</v>
      </c>
      <c r="Y45" s="112">
        <f t="shared" si="50"/>
        <v>0</v>
      </c>
      <c r="Z45" s="112">
        <f t="shared" si="51"/>
        <v>0</v>
      </c>
      <c r="AA45" s="113">
        <f t="shared" si="52"/>
        <v>0</v>
      </c>
      <c r="AB45" s="111">
        <f t="shared" si="15"/>
        <v>0</v>
      </c>
      <c r="AC45" s="112">
        <f t="shared" si="53"/>
        <v>0</v>
      </c>
      <c r="AD45" s="112">
        <f t="shared" si="53"/>
        <v>0</v>
      </c>
      <c r="AE45" s="112">
        <f t="shared" si="53"/>
        <v>0</v>
      </c>
      <c r="AF45" s="112">
        <f t="shared" si="53"/>
        <v>0</v>
      </c>
      <c r="AG45" s="112">
        <f t="shared" si="53"/>
        <v>0</v>
      </c>
      <c r="AH45" s="112">
        <f t="shared" si="53"/>
        <v>0</v>
      </c>
      <c r="AI45" s="113">
        <f t="shared" si="53"/>
        <v>0</v>
      </c>
      <c r="AJ45" s="111">
        <f t="shared" si="16"/>
        <v>0</v>
      </c>
      <c r="AK45" s="29"/>
      <c r="AL45" s="29"/>
      <c r="AM45" s="29"/>
      <c r="AN45" s="29"/>
      <c r="AO45" s="29"/>
      <c r="AP45" s="29"/>
      <c r="AQ45" s="108"/>
      <c r="AR45" s="114">
        <f t="shared" si="18"/>
        <v>0</v>
      </c>
      <c r="AS45" s="29"/>
      <c r="AT45" s="29"/>
      <c r="AU45" s="29"/>
      <c r="AV45" s="29"/>
      <c r="AW45" s="29"/>
      <c r="AX45" s="29"/>
      <c r="AY45" s="108"/>
      <c r="AZ45" s="114">
        <f t="shared" si="19"/>
        <v>0</v>
      </c>
      <c r="BA45" s="29"/>
      <c r="BB45" s="29"/>
      <c r="BC45" s="29"/>
      <c r="BD45" s="29"/>
      <c r="BE45" s="29"/>
      <c r="BF45" s="29"/>
      <c r="BG45" s="108"/>
      <c r="BH45" s="114">
        <f t="shared" si="17"/>
        <v>0</v>
      </c>
      <c r="BI45" s="112">
        <f t="shared" si="54"/>
        <v>0</v>
      </c>
      <c r="BJ45" s="112">
        <f t="shared" si="54"/>
        <v>0</v>
      </c>
      <c r="BK45" s="112">
        <f t="shared" si="54"/>
        <v>0</v>
      </c>
      <c r="BL45" s="112">
        <f t="shared" si="54"/>
        <v>0</v>
      </c>
      <c r="BM45" s="112">
        <f t="shared" si="54"/>
        <v>0</v>
      </c>
      <c r="BN45" s="112">
        <f t="shared" si="54"/>
        <v>0</v>
      </c>
      <c r="BO45" s="113">
        <f t="shared" si="54"/>
        <v>0</v>
      </c>
    </row>
    <row r="46" spans="1:67" x14ac:dyDescent="0.2">
      <c r="A46" s="106"/>
      <c r="B46" s="107"/>
      <c r="C46" s="106"/>
      <c r="D46" s="103">
        <f t="shared" si="11"/>
        <v>0</v>
      </c>
      <c r="E46" s="29"/>
      <c r="F46" s="29"/>
      <c r="G46" s="29"/>
      <c r="H46" s="29"/>
      <c r="I46" s="29"/>
      <c r="J46" s="29"/>
      <c r="K46" s="108"/>
      <c r="L46" s="105">
        <f t="shared" si="12"/>
        <v>0</v>
      </c>
      <c r="M46" s="109"/>
      <c r="N46" s="29"/>
      <c r="O46" s="29"/>
      <c r="P46" s="29"/>
      <c r="Q46" s="29"/>
      <c r="R46" s="29"/>
      <c r="S46" s="110"/>
      <c r="T46" s="111">
        <f t="shared" si="13"/>
        <v>0</v>
      </c>
      <c r="U46" s="112">
        <f t="shared" si="14"/>
        <v>0</v>
      </c>
      <c r="V46" s="112">
        <f t="shared" si="47"/>
        <v>0</v>
      </c>
      <c r="W46" s="112">
        <f t="shared" si="48"/>
        <v>0</v>
      </c>
      <c r="X46" s="112">
        <f t="shared" si="49"/>
        <v>0</v>
      </c>
      <c r="Y46" s="112">
        <f t="shared" si="50"/>
        <v>0</v>
      </c>
      <c r="Z46" s="112">
        <f t="shared" si="51"/>
        <v>0</v>
      </c>
      <c r="AA46" s="113">
        <f t="shared" si="52"/>
        <v>0</v>
      </c>
      <c r="AB46" s="111">
        <f t="shared" si="15"/>
        <v>0</v>
      </c>
      <c r="AC46" s="112">
        <f t="shared" si="53"/>
        <v>0</v>
      </c>
      <c r="AD46" s="112">
        <f t="shared" si="53"/>
        <v>0</v>
      </c>
      <c r="AE46" s="112">
        <f t="shared" si="53"/>
        <v>0</v>
      </c>
      <c r="AF46" s="112">
        <f t="shared" si="53"/>
        <v>0</v>
      </c>
      <c r="AG46" s="112">
        <f t="shared" si="53"/>
        <v>0</v>
      </c>
      <c r="AH46" s="112">
        <f t="shared" si="53"/>
        <v>0</v>
      </c>
      <c r="AI46" s="113">
        <f t="shared" si="53"/>
        <v>0</v>
      </c>
      <c r="AJ46" s="111">
        <f t="shared" si="16"/>
        <v>0</v>
      </c>
      <c r="AK46" s="29"/>
      <c r="AL46" s="29"/>
      <c r="AM46" s="29"/>
      <c r="AN46" s="29"/>
      <c r="AO46" s="29"/>
      <c r="AP46" s="29"/>
      <c r="AQ46" s="108"/>
      <c r="AR46" s="114">
        <f t="shared" si="18"/>
        <v>0</v>
      </c>
      <c r="AS46" s="29"/>
      <c r="AT46" s="29"/>
      <c r="AU46" s="29"/>
      <c r="AV46" s="29"/>
      <c r="AW46" s="29"/>
      <c r="AX46" s="29"/>
      <c r="AY46" s="108"/>
      <c r="AZ46" s="114">
        <f t="shared" si="19"/>
        <v>0</v>
      </c>
      <c r="BA46" s="29"/>
      <c r="BB46" s="29"/>
      <c r="BC46" s="29"/>
      <c r="BD46" s="29"/>
      <c r="BE46" s="29"/>
      <c r="BF46" s="29"/>
      <c r="BG46" s="108"/>
      <c r="BH46" s="114">
        <f t="shared" si="17"/>
        <v>0</v>
      </c>
      <c r="BI46" s="112">
        <f t="shared" si="54"/>
        <v>0</v>
      </c>
      <c r="BJ46" s="112">
        <f t="shared" si="54"/>
        <v>0</v>
      </c>
      <c r="BK46" s="112">
        <f t="shared" si="54"/>
        <v>0</v>
      </c>
      <c r="BL46" s="112">
        <f t="shared" si="54"/>
        <v>0</v>
      </c>
      <c r="BM46" s="112">
        <f t="shared" si="54"/>
        <v>0</v>
      </c>
      <c r="BN46" s="112">
        <f t="shared" si="54"/>
        <v>0</v>
      </c>
      <c r="BO46" s="113">
        <f t="shared" si="54"/>
        <v>0</v>
      </c>
    </row>
    <row r="47" spans="1:67" x14ac:dyDescent="0.2">
      <c r="A47" s="106"/>
      <c r="B47" s="107"/>
      <c r="C47" s="106"/>
      <c r="D47" s="103">
        <f t="shared" si="11"/>
        <v>0</v>
      </c>
      <c r="E47" s="29"/>
      <c r="F47" s="29"/>
      <c r="G47" s="29"/>
      <c r="H47" s="29"/>
      <c r="I47" s="29"/>
      <c r="J47" s="29"/>
      <c r="K47" s="108"/>
      <c r="L47" s="105">
        <f t="shared" si="12"/>
        <v>0</v>
      </c>
      <c r="M47" s="109"/>
      <c r="N47" s="29"/>
      <c r="O47" s="29"/>
      <c r="P47" s="29"/>
      <c r="Q47" s="29"/>
      <c r="R47" s="29"/>
      <c r="S47" s="110"/>
      <c r="T47" s="111">
        <f t="shared" si="13"/>
        <v>0</v>
      </c>
      <c r="U47" s="112">
        <f t="shared" si="14"/>
        <v>0</v>
      </c>
      <c r="V47" s="112">
        <f t="shared" si="47"/>
        <v>0</v>
      </c>
      <c r="W47" s="112">
        <f t="shared" si="48"/>
        <v>0</v>
      </c>
      <c r="X47" s="112">
        <f t="shared" si="49"/>
        <v>0</v>
      </c>
      <c r="Y47" s="112">
        <f t="shared" si="50"/>
        <v>0</v>
      </c>
      <c r="Z47" s="112">
        <f t="shared" si="51"/>
        <v>0</v>
      </c>
      <c r="AA47" s="113">
        <f t="shared" si="52"/>
        <v>0</v>
      </c>
      <c r="AB47" s="111">
        <f t="shared" si="15"/>
        <v>0</v>
      </c>
      <c r="AC47" s="112">
        <f t="shared" si="53"/>
        <v>0</v>
      </c>
      <c r="AD47" s="112">
        <f t="shared" si="53"/>
        <v>0</v>
      </c>
      <c r="AE47" s="112">
        <f t="shared" si="53"/>
        <v>0</v>
      </c>
      <c r="AF47" s="112">
        <f t="shared" si="53"/>
        <v>0</v>
      </c>
      <c r="AG47" s="112">
        <f t="shared" si="53"/>
        <v>0</v>
      </c>
      <c r="AH47" s="112">
        <f t="shared" si="53"/>
        <v>0</v>
      </c>
      <c r="AI47" s="113">
        <f t="shared" si="53"/>
        <v>0</v>
      </c>
      <c r="AJ47" s="111">
        <f t="shared" si="16"/>
        <v>0</v>
      </c>
      <c r="AK47" s="29"/>
      <c r="AL47" s="29"/>
      <c r="AM47" s="29"/>
      <c r="AN47" s="29"/>
      <c r="AO47" s="29"/>
      <c r="AP47" s="29"/>
      <c r="AQ47" s="108"/>
      <c r="AR47" s="114">
        <f t="shared" si="18"/>
        <v>0</v>
      </c>
      <c r="AS47" s="29"/>
      <c r="AT47" s="29"/>
      <c r="AU47" s="29"/>
      <c r="AV47" s="29"/>
      <c r="AW47" s="29"/>
      <c r="AX47" s="29"/>
      <c r="AY47" s="108"/>
      <c r="AZ47" s="114">
        <f t="shared" si="19"/>
        <v>0</v>
      </c>
      <c r="BA47" s="29"/>
      <c r="BB47" s="29"/>
      <c r="BC47" s="29"/>
      <c r="BD47" s="29"/>
      <c r="BE47" s="29"/>
      <c r="BF47" s="29"/>
      <c r="BG47" s="108"/>
      <c r="BH47" s="114">
        <f>BI47+BJ47+BK47+BL47+BM47+BN47+BO47</f>
        <v>0</v>
      </c>
      <c r="BI47" s="112">
        <f t="shared" si="54"/>
        <v>0</v>
      </c>
      <c r="BJ47" s="112">
        <f t="shared" si="54"/>
        <v>0</v>
      </c>
      <c r="BK47" s="112">
        <f t="shared" si="54"/>
        <v>0</v>
      </c>
      <c r="BL47" s="112">
        <f t="shared" si="54"/>
        <v>0</v>
      </c>
      <c r="BM47" s="112">
        <f t="shared" si="54"/>
        <v>0</v>
      </c>
      <c r="BN47" s="112">
        <f t="shared" si="54"/>
        <v>0</v>
      </c>
      <c r="BO47" s="113">
        <f t="shared" si="54"/>
        <v>0</v>
      </c>
    </row>
    <row r="48" spans="1:67" ht="13.5" thickBot="1" x14ac:dyDescent="0.25">
      <c r="A48" s="115"/>
      <c r="B48" s="116"/>
      <c r="C48" s="115"/>
      <c r="D48" s="117">
        <f t="shared" si="11"/>
        <v>0</v>
      </c>
      <c r="E48" s="118"/>
      <c r="F48" s="118"/>
      <c r="G48" s="118"/>
      <c r="H48" s="118"/>
      <c r="I48" s="118"/>
      <c r="J48" s="118"/>
      <c r="K48" s="119"/>
      <c r="L48" s="120">
        <f t="shared" si="12"/>
        <v>0</v>
      </c>
      <c r="M48" s="121"/>
      <c r="N48" s="118"/>
      <c r="O48" s="118"/>
      <c r="P48" s="118"/>
      <c r="Q48" s="118"/>
      <c r="R48" s="118"/>
      <c r="S48" s="122"/>
      <c r="T48" s="123">
        <f t="shared" si="13"/>
        <v>0</v>
      </c>
      <c r="U48" s="124">
        <f t="shared" si="14"/>
        <v>0</v>
      </c>
      <c r="V48" s="124">
        <f t="shared" si="47"/>
        <v>0</v>
      </c>
      <c r="W48" s="124">
        <f t="shared" si="48"/>
        <v>0</v>
      </c>
      <c r="X48" s="124">
        <f t="shared" si="49"/>
        <v>0</v>
      </c>
      <c r="Y48" s="124">
        <f t="shared" si="50"/>
        <v>0</v>
      </c>
      <c r="Z48" s="124">
        <f t="shared" si="51"/>
        <v>0</v>
      </c>
      <c r="AA48" s="125">
        <f t="shared" si="52"/>
        <v>0</v>
      </c>
      <c r="AB48" s="123">
        <f t="shared" si="15"/>
        <v>0</v>
      </c>
      <c r="AC48" s="124">
        <f t="shared" si="53"/>
        <v>0</v>
      </c>
      <c r="AD48" s="124">
        <f t="shared" si="53"/>
        <v>0</v>
      </c>
      <c r="AE48" s="124">
        <f t="shared" si="53"/>
        <v>0</v>
      </c>
      <c r="AF48" s="124">
        <f t="shared" si="53"/>
        <v>0</v>
      </c>
      <c r="AG48" s="124">
        <f t="shared" si="53"/>
        <v>0</v>
      </c>
      <c r="AH48" s="124">
        <f t="shared" si="53"/>
        <v>0</v>
      </c>
      <c r="AI48" s="125">
        <f t="shared" si="53"/>
        <v>0</v>
      </c>
      <c r="AJ48" s="123">
        <f t="shared" si="16"/>
        <v>0</v>
      </c>
      <c r="AK48" s="118"/>
      <c r="AL48" s="118"/>
      <c r="AM48" s="118"/>
      <c r="AN48" s="118"/>
      <c r="AO48" s="118"/>
      <c r="AP48" s="118"/>
      <c r="AQ48" s="119"/>
      <c r="AR48" s="126">
        <f t="shared" si="18"/>
        <v>0</v>
      </c>
      <c r="AS48" s="118"/>
      <c r="AT48" s="118"/>
      <c r="AU48" s="118"/>
      <c r="AV48" s="118"/>
      <c r="AW48" s="118"/>
      <c r="AX48" s="118"/>
      <c r="AY48" s="119"/>
      <c r="AZ48" s="126">
        <f t="shared" si="19"/>
        <v>0</v>
      </c>
      <c r="BA48" s="118"/>
      <c r="BB48" s="118"/>
      <c r="BC48" s="118"/>
      <c r="BD48" s="118"/>
      <c r="BE48" s="118"/>
      <c r="BF48" s="118"/>
      <c r="BG48" s="119"/>
      <c r="BH48" s="126">
        <f t="shared" si="17"/>
        <v>0</v>
      </c>
      <c r="BI48" s="124">
        <f t="shared" si="54"/>
        <v>0</v>
      </c>
      <c r="BJ48" s="124">
        <f t="shared" si="54"/>
        <v>0</v>
      </c>
      <c r="BK48" s="124">
        <f t="shared" si="54"/>
        <v>0</v>
      </c>
      <c r="BL48" s="124">
        <f t="shared" si="54"/>
        <v>0</v>
      </c>
      <c r="BM48" s="124">
        <f t="shared" si="54"/>
        <v>0</v>
      </c>
      <c r="BN48" s="124">
        <f t="shared" si="54"/>
        <v>0</v>
      </c>
      <c r="BO48" s="125">
        <f t="shared" si="54"/>
        <v>0</v>
      </c>
    </row>
    <row r="50" spans="2:61" ht="15.75" x14ac:dyDescent="0.25">
      <c r="B50" s="127"/>
      <c r="C50" s="127"/>
      <c r="D50" s="28"/>
      <c r="E50" s="28"/>
      <c r="F50" s="28"/>
      <c r="BA50" s="1008" t="s">
        <v>52</v>
      </c>
      <c r="BB50" s="1008"/>
      <c r="BC50" s="1008"/>
      <c r="BD50" s="1008"/>
      <c r="BE50" s="1008"/>
      <c r="BF50" s="1008"/>
      <c r="BG50" s="1008"/>
      <c r="BH50" s="1008"/>
      <c r="BI50" s="1008"/>
    </row>
    <row r="51" spans="2:61" ht="16.5" x14ac:dyDescent="0.25">
      <c r="AJ51" s="128" t="s">
        <v>860</v>
      </c>
      <c r="AO51" s="31" t="s">
        <v>838</v>
      </c>
      <c r="AP51" s="32"/>
      <c r="AQ51" s="32"/>
      <c r="AR51" s="33"/>
      <c r="AS51" s="33"/>
      <c r="AT51" s="33"/>
      <c r="AU51" s="33"/>
      <c r="AV51" s="78" t="s">
        <v>842</v>
      </c>
      <c r="AW51" s="76"/>
      <c r="AX51" s="76"/>
      <c r="AY51" s="76"/>
      <c r="AZ51" s="7"/>
      <c r="BA51" s="7"/>
      <c r="BE51" s="506" t="s">
        <v>644</v>
      </c>
    </row>
    <row r="52" spans="2:61" ht="16.5" x14ac:dyDescent="0.25">
      <c r="AJ52" s="129"/>
      <c r="AO52" s="31"/>
      <c r="AP52" s="32"/>
      <c r="AQ52" s="32"/>
      <c r="AR52" s="33"/>
      <c r="AS52" s="33"/>
      <c r="AT52" s="33"/>
      <c r="AU52" s="33"/>
      <c r="AV52" s="88"/>
      <c r="AW52" s="88"/>
      <c r="AX52" s="88"/>
      <c r="AY52" s="88"/>
      <c r="AZ52" s="7"/>
      <c r="BA52" s="7"/>
      <c r="BE52" s="27" t="s">
        <v>652</v>
      </c>
    </row>
    <row r="53" spans="2:61" x14ac:dyDescent="0.2">
      <c r="AJ53" s="4"/>
      <c r="AO53" s="38" t="s">
        <v>825</v>
      </c>
      <c r="AP53" s="4"/>
      <c r="AQ53" s="4"/>
      <c r="AR53" s="4"/>
      <c r="AS53" s="4"/>
      <c r="AT53" s="4"/>
      <c r="AU53" s="4"/>
      <c r="AV53" s="38" t="s">
        <v>843</v>
      </c>
      <c r="AW53" s="4"/>
      <c r="AX53" s="4"/>
      <c r="AY53" s="4"/>
      <c r="AZ53" s="4"/>
      <c r="BA5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B4:AI5"/>
    <mergeCell ref="AJ4:AY4"/>
    <mergeCell ref="AZ4:BG4"/>
    <mergeCell ref="BH4:BO5"/>
    <mergeCell ref="AB6:AB7"/>
    <mergeCell ref="AC6:AI6"/>
    <mergeCell ref="BI6:BO6"/>
    <mergeCell ref="AJ6:AJ7"/>
    <mergeCell ref="AJ5:AQ5"/>
    <mergeCell ref="AR5:AY5"/>
    <mergeCell ref="AZ5:BG5"/>
    <mergeCell ref="BA50:BI50"/>
    <mergeCell ref="AK6:AQ6"/>
    <mergeCell ref="AR6:AR7"/>
    <mergeCell ref="AS6:AY6"/>
    <mergeCell ref="AZ6:AZ7"/>
    <mergeCell ref="BA6:BG6"/>
    <mergeCell ref="BH6:BH7"/>
    <mergeCell ref="C2:AA2"/>
    <mergeCell ref="A4:A8"/>
    <mergeCell ref="B4:B7"/>
    <mergeCell ref="C4:C8"/>
    <mergeCell ref="D4:K5"/>
    <mergeCell ref="L4:S5"/>
    <mergeCell ref="T4:AA5"/>
    <mergeCell ref="D6:D7"/>
    <mergeCell ref="E6:K6"/>
    <mergeCell ref="L6:L7"/>
    <mergeCell ref="M6:S6"/>
    <mergeCell ref="T6:T7"/>
    <mergeCell ref="U6:AA6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B64"/>
  <sheetViews>
    <sheetView topLeftCell="AI1" zoomScaleNormal="100" workbookViewId="0">
      <selection activeCell="BZ18" sqref="BZ18"/>
    </sheetView>
  </sheetViews>
  <sheetFormatPr defaultRowHeight="12.75" x14ac:dyDescent="0.2"/>
  <cols>
    <col min="1" max="1" width="5.5703125" bestFit="1" customWidth="1"/>
    <col min="2" max="2" width="32.7109375" customWidth="1"/>
    <col min="3" max="3" width="7.7109375" customWidth="1"/>
    <col min="4" max="42" width="4.7109375" customWidth="1"/>
    <col min="43" max="43" width="7.7109375" customWidth="1"/>
    <col min="44" max="82" width="4.7109375" customWidth="1"/>
    <col min="83" max="83" width="7.7109375" customWidth="1"/>
    <col min="84" max="94" width="4.7109375" customWidth="1"/>
    <col min="95" max="95" width="7.7109375" customWidth="1"/>
    <col min="96" max="106" width="4.7109375" customWidth="1"/>
    <col min="293" max="293" width="5.5703125" bestFit="1" customWidth="1"/>
    <col min="294" max="294" width="32.7109375" customWidth="1"/>
    <col min="295" max="295" width="7.7109375" customWidth="1"/>
    <col min="296" max="316" width="4.7109375" customWidth="1"/>
    <col min="317" max="317" width="9" customWidth="1"/>
    <col min="318" max="338" width="4.7109375" customWidth="1"/>
    <col min="549" max="549" width="5.5703125" bestFit="1" customWidth="1"/>
    <col min="550" max="550" width="32.7109375" customWidth="1"/>
    <col min="551" max="551" width="7.7109375" customWidth="1"/>
    <col min="552" max="572" width="4.7109375" customWidth="1"/>
    <col min="573" max="573" width="9" customWidth="1"/>
    <col min="574" max="594" width="4.7109375" customWidth="1"/>
    <col min="805" max="805" width="5.5703125" bestFit="1" customWidth="1"/>
    <col min="806" max="806" width="32.7109375" customWidth="1"/>
    <col min="807" max="807" width="7.7109375" customWidth="1"/>
    <col min="808" max="828" width="4.7109375" customWidth="1"/>
    <col min="829" max="829" width="9" customWidth="1"/>
    <col min="830" max="850" width="4.7109375" customWidth="1"/>
    <col min="1061" max="1061" width="5.5703125" bestFit="1" customWidth="1"/>
    <col min="1062" max="1062" width="32.7109375" customWidth="1"/>
    <col min="1063" max="1063" width="7.7109375" customWidth="1"/>
    <col min="1064" max="1084" width="4.7109375" customWidth="1"/>
    <col min="1085" max="1085" width="9" customWidth="1"/>
    <col min="1086" max="1106" width="4.7109375" customWidth="1"/>
    <col min="1317" max="1317" width="5.5703125" bestFit="1" customWidth="1"/>
    <col min="1318" max="1318" width="32.7109375" customWidth="1"/>
    <col min="1319" max="1319" width="7.7109375" customWidth="1"/>
    <col min="1320" max="1340" width="4.7109375" customWidth="1"/>
    <col min="1341" max="1341" width="9" customWidth="1"/>
    <col min="1342" max="1362" width="4.7109375" customWidth="1"/>
    <col min="1573" max="1573" width="5.5703125" bestFit="1" customWidth="1"/>
    <col min="1574" max="1574" width="32.7109375" customWidth="1"/>
    <col min="1575" max="1575" width="7.7109375" customWidth="1"/>
    <col min="1576" max="1596" width="4.7109375" customWidth="1"/>
    <col min="1597" max="1597" width="9" customWidth="1"/>
    <col min="1598" max="1618" width="4.7109375" customWidth="1"/>
    <col min="1829" max="1829" width="5.5703125" bestFit="1" customWidth="1"/>
    <col min="1830" max="1830" width="32.7109375" customWidth="1"/>
    <col min="1831" max="1831" width="7.7109375" customWidth="1"/>
    <col min="1832" max="1852" width="4.7109375" customWidth="1"/>
    <col min="1853" max="1853" width="9" customWidth="1"/>
    <col min="1854" max="1874" width="4.7109375" customWidth="1"/>
    <col min="2085" max="2085" width="5.5703125" bestFit="1" customWidth="1"/>
    <col min="2086" max="2086" width="32.7109375" customWidth="1"/>
    <col min="2087" max="2087" width="7.7109375" customWidth="1"/>
    <col min="2088" max="2108" width="4.7109375" customWidth="1"/>
    <col min="2109" max="2109" width="9" customWidth="1"/>
    <col min="2110" max="2130" width="4.7109375" customWidth="1"/>
    <col min="2341" max="2341" width="5.5703125" bestFit="1" customWidth="1"/>
    <col min="2342" max="2342" width="32.7109375" customWidth="1"/>
    <col min="2343" max="2343" width="7.7109375" customWidth="1"/>
    <col min="2344" max="2364" width="4.7109375" customWidth="1"/>
    <col min="2365" max="2365" width="9" customWidth="1"/>
    <col min="2366" max="2386" width="4.7109375" customWidth="1"/>
    <col min="2597" max="2597" width="5.5703125" bestFit="1" customWidth="1"/>
    <col min="2598" max="2598" width="32.7109375" customWidth="1"/>
    <col min="2599" max="2599" width="7.7109375" customWidth="1"/>
    <col min="2600" max="2620" width="4.7109375" customWidth="1"/>
    <col min="2621" max="2621" width="9" customWidth="1"/>
    <col min="2622" max="2642" width="4.7109375" customWidth="1"/>
    <col min="2853" max="2853" width="5.5703125" bestFit="1" customWidth="1"/>
    <col min="2854" max="2854" width="32.7109375" customWidth="1"/>
    <col min="2855" max="2855" width="7.7109375" customWidth="1"/>
    <col min="2856" max="2876" width="4.7109375" customWidth="1"/>
    <col min="2877" max="2877" width="9" customWidth="1"/>
    <col min="2878" max="2898" width="4.7109375" customWidth="1"/>
    <col min="3109" max="3109" width="5.5703125" bestFit="1" customWidth="1"/>
    <col min="3110" max="3110" width="32.7109375" customWidth="1"/>
    <col min="3111" max="3111" width="7.7109375" customWidth="1"/>
    <col min="3112" max="3132" width="4.7109375" customWidth="1"/>
    <col min="3133" max="3133" width="9" customWidth="1"/>
    <col min="3134" max="3154" width="4.7109375" customWidth="1"/>
    <col min="3365" max="3365" width="5.5703125" bestFit="1" customWidth="1"/>
    <col min="3366" max="3366" width="32.7109375" customWidth="1"/>
    <col min="3367" max="3367" width="7.7109375" customWidth="1"/>
    <col min="3368" max="3388" width="4.7109375" customWidth="1"/>
    <col min="3389" max="3389" width="9" customWidth="1"/>
    <col min="3390" max="3410" width="4.7109375" customWidth="1"/>
    <col min="3621" max="3621" width="5.5703125" bestFit="1" customWidth="1"/>
    <col min="3622" max="3622" width="32.7109375" customWidth="1"/>
    <col min="3623" max="3623" width="7.7109375" customWidth="1"/>
    <col min="3624" max="3644" width="4.7109375" customWidth="1"/>
    <col min="3645" max="3645" width="9" customWidth="1"/>
    <col min="3646" max="3666" width="4.7109375" customWidth="1"/>
    <col min="3877" max="3877" width="5.5703125" bestFit="1" customWidth="1"/>
    <col min="3878" max="3878" width="32.7109375" customWidth="1"/>
    <col min="3879" max="3879" width="7.7109375" customWidth="1"/>
    <col min="3880" max="3900" width="4.7109375" customWidth="1"/>
    <col min="3901" max="3901" width="9" customWidth="1"/>
    <col min="3902" max="3922" width="4.7109375" customWidth="1"/>
    <col min="4133" max="4133" width="5.5703125" bestFit="1" customWidth="1"/>
    <col min="4134" max="4134" width="32.7109375" customWidth="1"/>
    <col min="4135" max="4135" width="7.7109375" customWidth="1"/>
    <col min="4136" max="4156" width="4.7109375" customWidth="1"/>
    <col min="4157" max="4157" width="9" customWidth="1"/>
    <col min="4158" max="4178" width="4.7109375" customWidth="1"/>
    <col min="4389" max="4389" width="5.5703125" bestFit="1" customWidth="1"/>
    <col min="4390" max="4390" width="32.7109375" customWidth="1"/>
    <col min="4391" max="4391" width="7.7109375" customWidth="1"/>
    <col min="4392" max="4412" width="4.7109375" customWidth="1"/>
    <col min="4413" max="4413" width="9" customWidth="1"/>
    <col min="4414" max="4434" width="4.7109375" customWidth="1"/>
    <col min="4645" max="4645" width="5.5703125" bestFit="1" customWidth="1"/>
    <col min="4646" max="4646" width="32.7109375" customWidth="1"/>
    <col min="4647" max="4647" width="7.7109375" customWidth="1"/>
    <col min="4648" max="4668" width="4.7109375" customWidth="1"/>
    <col min="4669" max="4669" width="9" customWidth="1"/>
    <col min="4670" max="4690" width="4.7109375" customWidth="1"/>
    <col min="4901" max="4901" width="5.5703125" bestFit="1" customWidth="1"/>
    <col min="4902" max="4902" width="32.7109375" customWidth="1"/>
    <col min="4903" max="4903" width="7.7109375" customWidth="1"/>
    <col min="4904" max="4924" width="4.7109375" customWidth="1"/>
    <col min="4925" max="4925" width="9" customWidth="1"/>
    <col min="4926" max="4946" width="4.7109375" customWidth="1"/>
    <col min="5157" max="5157" width="5.5703125" bestFit="1" customWidth="1"/>
    <col min="5158" max="5158" width="32.7109375" customWidth="1"/>
    <col min="5159" max="5159" width="7.7109375" customWidth="1"/>
    <col min="5160" max="5180" width="4.7109375" customWidth="1"/>
    <col min="5181" max="5181" width="9" customWidth="1"/>
    <col min="5182" max="5202" width="4.7109375" customWidth="1"/>
    <col min="5413" max="5413" width="5.5703125" bestFit="1" customWidth="1"/>
    <col min="5414" max="5414" width="32.7109375" customWidth="1"/>
    <col min="5415" max="5415" width="7.7109375" customWidth="1"/>
    <col min="5416" max="5436" width="4.7109375" customWidth="1"/>
    <col min="5437" max="5437" width="9" customWidth="1"/>
    <col min="5438" max="5458" width="4.7109375" customWidth="1"/>
    <col min="5669" max="5669" width="5.5703125" bestFit="1" customWidth="1"/>
    <col min="5670" max="5670" width="32.7109375" customWidth="1"/>
    <col min="5671" max="5671" width="7.7109375" customWidth="1"/>
    <col min="5672" max="5692" width="4.7109375" customWidth="1"/>
    <col min="5693" max="5693" width="9" customWidth="1"/>
    <col min="5694" max="5714" width="4.7109375" customWidth="1"/>
    <col min="5925" max="5925" width="5.5703125" bestFit="1" customWidth="1"/>
    <col min="5926" max="5926" width="32.7109375" customWidth="1"/>
    <col min="5927" max="5927" width="7.7109375" customWidth="1"/>
    <col min="5928" max="5948" width="4.7109375" customWidth="1"/>
    <col min="5949" max="5949" width="9" customWidth="1"/>
    <col min="5950" max="5970" width="4.7109375" customWidth="1"/>
    <col min="6181" max="6181" width="5.5703125" bestFit="1" customWidth="1"/>
    <col min="6182" max="6182" width="32.7109375" customWidth="1"/>
    <col min="6183" max="6183" width="7.7109375" customWidth="1"/>
    <col min="6184" max="6204" width="4.7109375" customWidth="1"/>
    <col min="6205" max="6205" width="9" customWidth="1"/>
    <col min="6206" max="6226" width="4.7109375" customWidth="1"/>
    <col min="6437" max="6437" width="5.5703125" bestFit="1" customWidth="1"/>
    <col min="6438" max="6438" width="32.7109375" customWidth="1"/>
    <col min="6439" max="6439" width="7.7109375" customWidth="1"/>
    <col min="6440" max="6460" width="4.7109375" customWidth="1"/>
    <col min="6461" max="6461" width="9" customWidth="1"/>
    <col min="6462" max="6482" width="4.7109375" customWidth="1"/>
    <col min="6693" max="6693" width="5.5703125" bestFit="1" customWidth="1"/>
    <col min="6694" max="6694" width="32.7109375" customWidth="1"/>
    <col min="6695" max="6695" width="7.7109375" customWidth="1"/>
    <col min="6696" max="6716" width="4.7109375" customWidth="1"/>
    <col min="6717" max="6717" width="9" customWidth="1"/>
    <col min="6718" max="6738" width="4.7109375" customWidth="1"/>
    <col min="6949" max="6949" width="5.5703125" bestFit="1" customWidth="1"/>
    <col min="6950" max="6950" width="32.7109375" customWidth="1"/>
    <col min="6951" max="6951" width="7.7109375" customWidth="1"/>
    <col min="6952" max="6972" width="4.7109375" customWidth="1"/>
    <col min="6973" max="6973" width="9" customWidth="1"/>
    <col min="6974" max="6994" width="4.7109375" customWidth="1"/>
    <col min="7205" max="7205" width="5.5703125" bestFit="1" customWidth="1"/>
    <col min="7206" max="7206" width="32.7109375" customWidth="1"/>
    <col min="7207" max="7207" width="7.7109375" customWidth="1"/>
    <col min="7208" max="7228" width="4.7109375" customWidth="1"/>
    <col min="7229" max="7229" width="9" customWidth="1"/>
    <col min="7230" max="7250" width="4.7109375" customWidth="1"/>
    <col min="7461" max="7461" width="5.5703125" bestFit="1" customWidth="1"/>
    <col min="7462" max="7462" width="32.7109375" customWidth="1"/>
    <col min="7463" max="7463" width="7.7109375" customWidth="1"/>
    <col min="7464" max="7484" width="4.7109375" customWidth="1"/>
    <col min="7485" max="7485" width="9" customWidth="1"/>
    <col min="7486" max="7506" width="4.7109375" customWidth="1"/>
    <col min="7717" max="7717" width="5.5703125" bestFit="1" customWidth="1"/>
    <col min="7718" max="7718" width="32.7109375" customWidth="1"/>
    <col min="7719" max="7719" width="7.7109375" customWidth="1"/>
    <col min="7720" max="7740" width="4.7109375" customWidth="1"/>
    <col min="7741" max="7741" width="9" customWidth="1"/>
    <col min="7742" max="7762" width="4.7109375" customWidth="1"/>
    <col min="7973" max="7973" width="5.5703125" bestFit="1" customWidth="1"/>
    <col min="7974" max="7974" width="32.7109375" customWidth="1"/>
    <col min="7975" max="7975" width="7.7109375" customWidth="1"/>
    <col min="7976" max="7996" width="4.7109375" customWidth="1"/>
    <col min="7997" max="7997" width="9" customWidth="1"/>
    <col min="7998" max="8018" width="4.7109375" customWidth="1"/>
    <col min="8229" max="8229" width="5.5703125" bestFit="1" customWidth="1"/>
    <col min="8230" max="8230" width="32.7109375" customWidth="1"/>
    <col min="8231" max="8231" width="7.7109375" customWidth="1"/>
    <col min="8232" max="8252" width="4.7109375" customWidth="1"/>
    <col min="8253" max="8253" width="9" customWidth="1"/>
    <col min="8254" max="8274" width="4.7109375" customWidth="1"/>
    <col min="8485" max="8485" width="5.5703125" bestFit="1" customWidth="1"/>
    <col min="8486" max="8486" width="32.7109375" customWidth="1"/>
    <col min="8487" max="8487" width="7.7109375" customWidth="1"/>
    <col min="8488" max="8508" width="4.7109375" customWidth="1"/>
    <col min="8509" max="8509" width="9" customWidth="1"/>
    <col min="8510" max="8530" width="4.7109375" customWidth="1"/>
    <col min="8741" max="8741" width="5.5703125" bestFit="1" customWidth="1"/>
    <col min="8742" max="8742" width="32.7109375" customWidth="1"/>
    <col min="8743" max="8743" width="7.7109375" customWidth="1"/>
    <col min="8744" max="8764" width="4.7109375" customWidth="1"/>
    <col min="8765" max="8765" width="9" customWidth="1"/>
    <col min="8766" max="8786" width="4.7109375" customWidth="1"/>
    <col min="8997" max="8997" width="5.5703125" bestFit="1" customWidth="1"/>
    <col min="8998" max="8998" width="32.7109375" customWidth="1"/>
    <col min="8999" max="8999" width="7.7109375" customWidth="1"/>
    <col min="9000" max="9020" width="4.7109375" customWidth="1"/>
    <col min="9021" max="9021" width="9" customWidth="1"/>
    <col min="9022" max="9042" width="4.7109375" customWidth="1"/>
    <col min="9253" max="9253" width="5.5703125" bestFit="1" customWidth="1"/>
    <col min="9254" max="9254" width="32.7109375" customWidth="1"/>
    <col min="9255" max="9255" width="7.7109375" customWidth="1"/>
    <col min="9256" max="9276" width="4.7109375" customWidth="1"/>
    <col min="9277" max="9277" width="9" customWidth="1"/>
    <col min="9278" max="9298" width="4.7109375" customWidth="1"/>
    <col min="9509" max="9509" width="5.5703125" bestFit="1" customWidth="1"/>
    <col min="9510" max="9510" width="32.7109375" customWidth="1"/>
    <col min="9511" max="9511" width="7.7109375" customWidth="1"/>
    <col min="9512" max="9532" width="4.7109375" customWidth="1"/>
    <col min="9533" max="9533" width="9" customWidth="1"/>
    <col min="9534" max="9554" width="4.7109375" customWidth="1"/>
    <col min="9765" max="9765" width="5.5703125" bestFit="1" customWidth="1"/>
    <col min="9766" max="9766" width="32.7109375" customWidth="1"/>
    <col min="9767" max="9767" width="7.7109375" customWidth="1"/>
    <col min="9768" max="9788" width="4.7109375" customWidth="1"/>
    <col min="9789" max="9789" width="9" customWidth="1"/>
    <col min="9790" max="9810" width="4.7109375" customWidth="1"/>
    <col min="10021" max="10021" width="5.5703125" bestFit="1" customWidth="1"/>
    <col min="10022" max="10022" width="32.7109375" customWidth="1"/>
    <col min="10023" max="10023" width="7.7109375" customWidth="1"/>
    <col min="10024" max="10044" width="4.7109375" customWidth="1"/>
    <col min="10045" max="10045" width="9" customWidth="1"/>
    <col min="10046" max="10066" width="4.7109375" customWidth="1"/>
    <col min="10277" max="10277" width="5.5703125" bestFit="1" customWidth="1"/>
    <col min="10278" max="10278" width="32.7109375" customWidth="1"/>
    <col min="10279" max="10279" width="7.7109375" customWidth="1"/>
    <col min="10280" max="10300" width="4.7109375" customWidth="1"/>
    <col min="10301" max="10301" width="9" customWidth="1"/>
    <col min="10302" max="10322" width="4.7109375" customWidth="1"/>
    <col min="10533" max="10533" width="5.5703125" bestFit="1" customWidth="1"/>
    <col min="10534" max="10534" width="32.7109375" customWidth="1"/>
    <col min="10535" max="10535" width="7.7109375" customWidth="1"/>
    <col min="10536" max="10556" width="4.7109375" customWidth="1"/>
    <col min="10557" max="10557" width="9" customWidth="1"/>
    <col min="10558" max="10578" width="4.7109375" customWidth="1"/>
    <col min="10789" max="10789" width="5.5703125" bestFit="1" customWidth="1"/>
    <col min="10790" max="10790" width="32.7109375" customWidth="1"/>
    <col min="10791" max="10791" width="7.7109375" customWidth="1"/>
    <col min="10792" max="10812" width="4.7109375" customWidth="1"/>
    <col min="10813" max="10813" width="9" customWidth="1"/>
    <col min="10814" max="10834" width="4.7109375" customWidth="1"/>
    <col min="11045" max="11045" width="5.5703125" bestFit="1" customWidth="1"/>
    <col min="11046" max="11046" width="32.7109375" customWidth="1"/>
    <col min="11047" max="11047" width="7.7109375" customWidth="1"/>
    <col min="11048" max="11068" width="4.7109375" customWidth="1"/>
    <col min="11069" max="11069" width="9" customWidth="1"/>
    <col min="11070" max="11090" width="4.7109375" customWidth="1"/>
    <col min="11301" max="11301" width="5.5703125" bestFit="1" customWidth="1"/>
    <col min="11302" max="11302" width="32.7109375" customWidth="1"/>
    <col min="11303" max="11303" width="7.7109375" customWidth="1"/>
    <col min="11304" max="11324" width="4.7109375" customWidth="1"/>
    <col min="11325" max="11325" width="9" customWidth="1"/>
    <col min="11326" max="11346" width="4.7109375" customWidth="1"/>
    <col min="11557" max="11557" width="5.5703125" bestFit="1" customWidth="1"/>
    <col min="11558" max="11558" width="32.7109375" customWidth="1"/>
    <col min="11559" max="11559" width="7.7109375" customWidth="1"/>
    <col min="11560" max="11580" width="4.7109375" customWidth="1"/>
    <col min="11581" max="11581" width="9" customWidth="1"/>
    <col min="11582" max="11602" width="4.7109375" customWidth="1"/>
    <col min="11813" max="11813" width="5.5703125" bestFit="1" customWidth="1"/>
    <col min="11814" max="11814" width="32.7109375" customWidth="1"/>
    <col min="11815" max="11815" width="7.7109375" customWidth="1"/>
    <col min="11816" max="11836" width="4.7109375" customWidth="1"/>
    <col min="11837" max="11837" width="9" customWidth="1"/>
    <col min="11838" max="11858" width="4.7109375" customWidth="1"/>
    <col min="12069" max="12069" width="5.5703125" bestFit="1" customWidth="1"/>
    <col min="12070" max="12070" width="32.7109375" customWidth="1"/>
    <col min="12071" max="12071" width="7.7109375" customWidth="1"/>
    <col min="12072" max="12092" width="4.7109375" customWidth="1"/>
    <col min="12093" max="12093" width="9" customWidth="1"/>
    <col min="12094" max="12114" width="4.7109375" customWidth="1"/>
    <col min="12325" max="12325" width="5.5703125" bestFit="1" customWidth="1"/>
    <col min="12326" max="12326" width="32.7109375" customWidth="1"/>
    <col min="12327" max="12327" width="7.7109375" customWidth="1"/>
    <col min="12328" max="12348" width="4.7109375" customWidth="1"/>
    <col min="12349" max="12349" width="9" customWidth="1"/>
    <col min="12350" max="12370" width="4.7109375" customWidth="1"/>
    <col min="12581" max="12581" width="5.5703125" bestFit="1" customWidth="1"/>
    <col min="12582" max="12582" width="32.7109375" customWidth="1"/>
    <col min="12583" max="12583" width="7.7109375" customWidth="1"/>
    <col min="12584" max="12604" width="4.7109375" customWidth="1"/>
    <col min="12605" max="12605" width="9" customWidth="1"/>
    <col min="12606" max="12626" width="4.7109375" customWidth="1"/>
    <col min="12837" max="12837" width="5.5703125" bestFit="1" customWidth="1"/>
    <col min="12838" max="12838" width="32.7109375" customWidth="1"/>
    <col min="12839" max="12839" width="7.7109375" customWidth="1"/>
    <col min="12840" max="12860" width="4.7109375" customWidth="1"/>
    <col min="12861" max="12861" width="9" customWidth="1"/>
    <col min="12862" max="12882" width="4.7109375" customWidth="1"/>
    <col min="13093" max="13093" width="5.5703125" bestFit="1" customWidth="1"/>
    <col min="13094" max="13094" width="32.7109375" customWidth="1"/>
    <col min="13095" max="13095" width="7.7109375" customWidth="1"/>
    <col min="13096" max="13116" width="4.7109375" customWidth="1"/>
    <col min="13117" max="13117" width="9" customWidth="1"/>
    <col min="13118" max="13138" width="4.7109375" customWidth="1"/>
    <col min="13349" max="13349" width="5.5703125" bestFit="1" customWidth="1"/>
    <col min="13350" max="13350" width="32.7109375" customWidth="1"/>
    <col min="13351" max="13351" width="7.7109375" customWidth="1"/>
    <col min="13352" max="13372" width="4.7109375" customWidth="1"/>
    <col min="13373" max="13373" width="9" customWidth="1"/>
    <col min="13374" max="13394" width="4.7109375" customWidth="1"/>
    <col min="13605" max="13605" width="5.5703125" bestFit="1" customWidth="1"/>
    <col min="13606" max="13606" width="32.7109375" customWidth="1"/>
    <col min="13607" max="13607" width="7.7109375" customWidth="1"/>
    <col min="13608" max="13628" width="4.7109375" customWidth="1"/>
    <col min="13629" max="13629" width="9" customWidth="1"/>
    <col min="13630" max="13650" width="4.7109375" customWidth="1"/>
    <col min="13861" max="13861" width="5.5703125" bestFit="1" customWidth="1"/>
    <col min="13862" max="13862" width="32.7109375" customWidth="1"/>
    <col min="13863" max="13863" width="7.7109375" customWidth="1"/>
    <col min="13864" max="13884" width="4.7109375" customWidth="1"/>
    <col min="13885" max="13885" width="9" customWidth="1"/>
    <col min="13886" max="13906" width="4.7109375" customWidth="1"/>
    <col min="14117" max="14117" width="5.5703125" bestFit="1" customWidth="1"/>
    <col min="14118" max="14118" width="32.7109375" customWidth="1"/>
    <col min="14119" max="14119" width="7.7109375" customWidth="1"/>
    <col min="14120" max="14140" width="4.7109375" customWidth="1"/>
    <col min="14141" max="14141" width="9" customWidth="1"/>
    <col min="14142" max="14162" width="4.7109375" customWidth="1"/>
    <col min="14373" max="14373" width="5.5703125" bestFit="1" customWidth="1"/>
    <col min="14374" max="14374" width="32.7109375" customWidth="1"/>
    <col min="14375" max="14375" width="7.7109375" customWidth="1"/>
    <col min="14376" max="14396" width="4.7109375" customWidth="1"/>
    <col min="14397" max="14397" width="9" customWidth="1"/>
    <col min="14398" max="14418" width="4.7109375" customWidth="1"/>
    <col min="14629" max="14629" width="5.5703125" bestFit="1" customWidth="1"/>
    <col min="14630" max="14630" width="32.7109375" customWidth="1"/>
    <col min="14631" max="14631" width="7.7109375" customWidth="1"/>
    <col min="14632" max="14652" width="4.7109375" customWidth="1"/>
    <col min="14653" max="14653" width="9" customWidth="1"/>
    <col min="14654" max="14674" width="4.7109375" customWidth="1"/>
    <col min="14885" max="14885" width="5.5703125" bestFit="1" customWidth="1"/>
    <col min="14886" max="14886" width="32.7109375" customWidth="1"/>
    <col min="14887" max="14887" width="7.7109375" customWidth="1"/>
    <col min="14888" max="14908" width="4.7109375" customWidth="1"/>
    <col min="14909" max="14909" width="9" customWidth="1"/>
    <col min="14910" max="14930" width="4.7109375" customWidth="1"/>
    <col min="15141" max="15141" width="5.5703125" bestFit="1" customWidth="1"/>
    <col min="15142" max="15142" width="32.7109375" customWidth="1"/>
    <col min="15143" max="15143" width="7.7109375" customWidth="1"/>
    <col min="15144" max="15164" width="4.7109375" customWidth="1"/>
    <col min="15165" max="15165" width="9" customWidth="1"/>
    <col min="15166" max="15186" width="4.7109375" customWidth="1"/>
    <col min="15397" max="15397" width="5.5703125" bestFit="1" customWidth="1"/>
    <col min="15398" max="15398" width="32.7109375" customWidth="1"/>
    <col min="15399" max="15399" width="7.7109375" customWidth="1"/>
    <col min="15400" max="15420" width="4.7109375" customWidth="1"/>
    <col min="15421" max="15421" width="9" customWidth="1"/>
    <col min="15422" max="15442" width="4.7109375" customWidth="1"/>
    <col min="15653" max="15653" width="5.5703125" bestFit="1" customWidth="1"/>
    <col min="15654" max="15654" width="32.7109375" customWidth="1"/>
    <col min="15655" max="15655" width="7.7109375" customWidth="1"/>
    <col min="15656" max="15676" width="4.7109375" customWidth="1"/>
    <col min="15677" max="15677" width="9" customWidth="1"/>
    <col min="15678" max="15698" width="4.7109375" customWidth="1"/>
    <col min="15909" max="15909" width="5.5703125" bestFit="1" customWidth="1"/>
    <col min="15910" max="15910" width="32.7109375" customWidth="1"/>
    <col min="15911" max="15911" width="7.7109375" customWidth="1"/>
    <col min="15912" max="15932" width="4.7109375" customWidth="1"/>
    <col min="15933" max="15933" width="9" customWidth="1"/>
    <col min="15934" max="15954" width="4.7109375" customWidth="1"/>
    <col min="16165" max="16165" width="5.5703125" bestFit="1" customWidth="1"/>
    <col min="16166" max="16166" width="32.7109375" customWidth="1"/>
    <col min="16167" max="16167" width="7.7109375" customWidth="1"/>
    <col min="16168" max="16188" width="4.7109375" customWidth="1"/>
    <col min="16189" max="16189" width="9" customWidth="1"/>
    <col min="16190" max="16210" width="4.7109375" customWidth="1"/>
  </cols>
  <sheetData>
    <row r="1" spans="1:106" x14ac:dyDescent="0.2">
      <c r="B1" s="98" t="s">
        <v>347</v>
      </c>
      <c r="C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</row>
    <row r="2" spans="1:106" ht="33" customHeight="1" x14ac:dyDescent="0.2">
      <c r="B2" s="546"/>
      <c r="C2" s="1017" t="s">
        <v>822</v>
      </c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17"/>
      <c r="Q2" s="1017"/>
      <c r="R2" s="1017"/>
      <c r="S2" s="1017"/>
      <c r="T2" s="1017"/>
      <c r="U2" s="1017"/>
      <c r="V2" s="1017"/>
      <c r="W2" s="1017"/>
      <c r="X2" s="1017"/>
      <c r="Y2" s="1017"/>
      <c r="Z2" s="1017"/>
      <c r="AA2" s="1017"/>
      <c r="AB2" s="1017"/>
      <c r="AC2" s="1017"/>
      <c r="AD2" s="1017"/>
      <c r="AE2" s="1017"/>
      <c r="AF2" s="1017"/>
      <c r="AG2" s="1017"/>
      <c r="AH2" s="1017"/>
      <c r="AI2" s="1017"/>
      <c r="AJ2" s="1017"/>
      <c r="AK2" s="1017"/>
      <c r="AL2" s="1017"/>
      <c r="AM2" s="1017"/>
      <c r="AN2" s="1017"/>
      <c r="AO2" s="1017"/>
      <c r="AP2" s="1017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</row>
    <row r="3" spans="1:106" x14ac:dyDescent="0.2">
      <c r="E3" s="98"/>
      <c r="I3" s="98" t="s">
        <v>348</v>
      </c>
      <c r="AQ3" s="98"/>
    </row>
    <row r="4" spans="1:106" ht="13.5" thickBot="1" x14ac:dyDescent="0.25">
      <c r="E4" s="98"/>
      <c r="I4" s="98"/>
      <c r="AQ4" s="98"/>
    </row>
    <row r="5" spans="1:106" ht="13.5" customHeight="1" thickBot="1" x14ac:dyDescent="0.25">
      <c r="A5" s="1033" t="s">
        <v>271</v>
      </c>
      <c r="B5" s="1036" t="s">
        <v>349</v>
      </c>
      <c r="C5" s="1024" t="s">
        <v>703</v>
      </c>
      <c r="D5" s="1024"/>
      <c r="E5" s="1024"/>
      <c r="F5" s="1024"/>
      <c r="G5" s="1024"/>
      <c r="H5" s="1024"/>
      <c r="I5" s="1024"/>
      <c r="J5" s="1024"/>
      <c r="K5" s="1024"/>
      <c r="L5" s="1024"/>
      <c r="M5" s="1024"/>
      <c r="N5" s="1024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4"/>
      <c r="AL5" s="1024"/>
      <c r="AM5" s="1024"/>
      <c r="AN5" s="1024"/>
      <c r="AO5" s="1024"/>
      <c r="AP5" s="1025"/>
      <c r="AQ5" s="1026" t="s">
        <v>703</v>
      </c>
      <c r="AR5" s="1027"/>
      <c r="AS5" s="1027"/>
      <c r="AT5" s="1027"/>
      <c r="AU5" s="1027"/>
      <c r="AV5" s="1027"/>
      <c r="AW5" s="1027"/>
      <c r="AX5" s="1027"/>
      <c r="AY5" s="1027"/>
      <c r="AZ5" s="1027"/>
      <c r="BA5" s="1027"/>
      <c r="BB5" s="1027"/>
      <c r="BC5" s="1027"/>
      <c r="BD5" s="1027"/>
      <c r="BE5" s="1027"/>
      <c r="BF5" s="1027"/>
      <c r="BG5" s="1027"/>
      <c r="BH5" s="1027"/>
      <c r="BI5" s="1027"/>
      <c r="BJ5" s="1027"/>
      <c r="BK5" s="1027"/>
      <c r="BL5" s="1027"/>
      <c r="BM5" s="1027"/>
      <c r="BN5" s="1027"/>
      <c r="BO5" s="1027"/>
      <c r="BP5" s="1027"/>
      <c r="BQ5" s="1027"/>
      <c r="BR5" s="1027"/>
      <c r="BS5" s="1027"/>
      <c r="BT5" s="1027"/>
      <c r="BU5" s="1027"/>
      <c r="BV5" s="1027"/>
      <c r="BW5" s="1027"/>
      <c r="BX5" s="1027"/>
      <c r="BY5" s="1027"/>
      <c r="BZ5" s="1027"/>
      <c r="CA5" s="1027"/>
      <c r="CB5" s="1027"/>
      <c r="CC5" s="1027"/>
      <c r="CD5" s="1028"/>
      <c r="CE5" s="1029" t="s">
        <v>704</v>
      </c>
      <c r="CF5" s="1030"/>
      <c r="CG5" s="1030"/>
      <c r="CH5" s="1030"/>
      <c r="CI5" s="1030"/>
      <c r="CJ5" s="1030"/>
      <c r="CK5" s="1030"/>
      <c r="CL5" s="1030"/>
      <c r="CM5" s="1030"/>
      <c r="CN5" s="1030"/>
      <c r="CO5" s="1030"/>
      <c r="CP5" s="1030"/>
      <c r="CQ5" s="1030"/>
      <c r="CR5" s="1030"/>
      <c r="CS5" s="1030"/>
      <c r="CT5" s="1030"/>
      <c r="CU5" s="1030"/>
      <c r="CV5" s="1030"/>
      <c r="CW5" s="1031"/>
      <c r="CX5" s="1031"/>
      <c r="CY5" s="1031"/>
      <c r="CZ5" s="1031"/>
      <c r="DA5" s="1031"/>
      <c r="DB5" s="1032"/>
    </row>
    <row r="6" spans="1:106" ht="43.5" customHeight="1" x14ac:dyDescent="0.2">
      <c r="A6" s="1034"/>
      <c r="B6" s="1037"/>
      <c r="C6" s="1018" t="s">
        <v>292</v>
      </c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8"/>
      <c r="AA6" s="1018"/>
      <c r="AB6" s="1018"/>
      <c r="AC6" s="1018"/>
      <c r="AD6" s="1018"/>
      <c r="AE6" s="1018"/>
      <c r="AF6" s="1018"/>
      <c r="AG6" s="1018"/>
      <c r="AH6" s="1018"/>
      <c r="AI6" s="1018"/>
      <c r="AJ6" s="1018"/>
      <c r="AK6" s="1018"/>
      <c r="AL6" s="1018"/>
      <c r="AM6" s="1018"/>
      <c r="AN6" s="1018"/>
      <c r="AO6" s="1018"/>
      <c r="AP6" s="1019"/>
      <c r="AQ6" s="1020" t="s">
        <v>293</v>
      </c>
      <c r="AR6" s="1018"/>
      <c r="AS6" s="1018"/>
      <c r="AT6" s="1018"/>
      <c r="AU6" s="1018"/>
      <c r="AV6" s="1018"/>
      <c r="AW6" s="1018"/>
      <c r="AX6" s="1018"/>
      <c r="AY6" s="1018"/>
      <c r="AZ6" s="1018"/>
      <c r="BA6" s="1018"/>
      <c r="BB6" s="1018"/>
      <c r="BC6" s="1018"/>
      <c r="BD6" s="1018"/>
      <c r="BE6" s="1018"/>
      <c r="BF6" s="1018"/>
      <c r="BG6" s="1018"/>
      <c r="BH6" s="1018"/>
      <c r="BI6" s="1018"/>
      <c r="BJ6" s="1018"/>
      <c r="BK6" s="1018"/>
      <c r="BL6" s="1018"/>
      <c r="BM6" s="1018"/>
      <c r="BN6" s="1018"/>
      <c r="BO6" s="1018"/>
      <c r="BP6" s="1018"/>
      <c r="BQ6" s="1018"/>
      <c r="BR6" s="1018"/>
      <c r="BS6" s="1018"/>
      <c r="BT6" s="1018"/>
      <c r="BU6" s="1018"/>
      <c r="BV6" s="1018"/>
      <c r="BW6" s="1018"/>
      <c r="BX6" s="1018"/>
      <c r="BY6" s="1018"/>
      <c r="BZ6" s="1018"/>
      <c r="CA6" s="1018"/>
      <c r="CB6" s="1018"/>
      <c r="CC6" s="1018"/>
      <c r="CD6" s="1018"/>
      <c r="CE6" s="1020" t="s">
        <v>292</v>
      </c>
      <c r="CF6" s="1018"/>
      <c r="CG6" s="1018"/>
      <c r="CH6" s="1018"/>
      <c r="CI6" s="1018"/>
      <c r="CJ6" s="1018"/>
      <c r="CK6" s="1018"/>
      <c r="CL6" s="1018"/>
      <c r="CM6" s="1018"/>
      <c r="CN6" s="1018"/>
      <c r="CO6" s="1018"/>
      <c r="CP6" s="1019"/>
      <c r="CQ6" s="1039" t="s">
        <v>293</v>
      </c>
      <c r="CR6" s="1040"/>
      <c r="CS6" s="1040"/>
      <c r="CT6" s="1040"/>
      <c r="CU6" s="1040"/>
      <c r="CV6" s="1040"/>
      <c r="CW6" s="1041"/>
      <c r="CX6" s="1041"/>
      <c r="CY6" s="1041"/>
      <c r="CZ6" s="1041"/>
      <c r="DA6" s="1041"/>
      <c r="DB6" s="1042"/>
    </row>
    <row r="7" spans="1:106" s="172" customFormat="1" ht="16.5" customHeight="1" x14ac:dyDescent="0.2">
      <c r="A7" s="1034"/>
      <c r="B7" s="1037"/>
      <c r="C7" s="1021" t="s">
        <v>294</v>
      </c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1021"/>
      <c r="P7" s="1021"/>
      <c r="Q7" s="1021"/>
      <c r="R7" s="1021"/>
      <c r="S7" s="1021"/>
      <c r="T7" s="1021"/>
      <c r="U7" s="1021"/>
      <c r="V7" s="1021"/>
      <c r="W7" s="1021"/>
      <c r="X7" s="1021"/>
      <c r="Y7" s="1021"/>
      <c r="Z7" s="1021"/>
      <c r="AA7" s="1021"/>
      <c r="AB7" s="1021"/>
      <c r="AC7" s="1021"/>
      <c r="AD7" s="1021"/>
      <c r="AE7" s="1021"/>
      <c r="AF7" s="1021"/>
      <c r="AG7" s="1021"/>
      <c r="AH7" s="1021"/>
      <c r="AI7" s="1021"/>
      <c r="AJ7" s="1021"/>
      <c r="AK7" s="1021"/>
      <c r="AL7" s="1021"/>
      <c r="AM7" s="1021"/>
      <c r="AN7" s="1021"/>
      <c r="AO7" s="1021"/>
      <c r="AP7" s="1022"/>
      <c r="AQ7" s="1023" t="s">
        <v>294</v>
      </c>
      <c r="AR7" s="1021"/>
      <c r="AS7" s="1021"/>
      <c r="AT7" s="1021"/>
      <c r="AU7" s="1021"/>
      <c r="AV7" s="1021"/>
      <c r="AW7" s="1021"/>
      <c r="AX7" s="1021"/>
      <c r="AY7" s="1021"/>
      <c r="AZ7" s="1021"/>
      <c r="BA7" s="1021"/>
      <c r="BB7" s="1021"/>
      <c r="BC7" s="1021"/>
      <c r="BD7" s="1021"/>
      <c r="BE7" s="1021"/>
      <c r="BF7" s="1021"/>
      <c r="BG7" s="1021"/>
      <c r="BH7" s="1021"/>
      <c r="BI7" s="1021"/>
      <c r="BJ7" s="1021"/>
      <c r="BK7" s="1021"/>
      <c r="BL7" s="1021"/>
      <c r="BM7" s="1021"/>
      <c r="BN7" s="1021"/>
      <c r="BO7" s="1021"/>
      <c r="BP7" s="1021"/>
      <c r="BQ7" s="1021"/>
      <c r="BR7" s="1021"/>
      <c r="BS7" s="1021"/>
      <c r="BT7" s="1021"/>
      <c r="BU7" s="1021"/>
      <c r="BV7" s="1021"/>
      <c r="BW7" s="1021"/>
      <c r="BX7" s="1021"/>
      <c r="BY7" s="1021"/>
      <c r="BZ7" s="1021"/>
      <c r="CA7" s="1021"/>
      <c r="CB7" s="1021"/>
      <c r="CC7" s="1021"/>
      <c r="CD7" s="1021"/>
      <c r="CE7" s="1043" t="s">
        <v>294</v>
      </c>
      <c r="CF7" s="1044"/>
      <c r="CG7" s="1044"/>
      <c r="CH7" s="1044"/>
      <c r="CI7" s="1044"/>
      <c r="CJ7" s="1044"/>
      <c r="CK7" s="1044"/>
      <c r="CL7" s="1044"/>
      <c r="CM7" s="1044"/>
      <c r="CN7" s="1044"/>
      <c r="CO7" s="1044"/>
      <c r="CP7" s="1045"/>
      <c r="CQ7" s="1046" t="s">
        <v>294</v>
      </c>
      <c r="CR7" s="1047"/>
      <c r="CS7" s="1047"/>
      <c r="CT7" s="1047"/>
      <c r="CU7" s="1047"/>
      <c r="CV7" s="1047"/>
      <c r="CW7" s="1048"/>
      <c r="CX7" s="1048"/>
      <c r="CY7" s="1048"/>
      <c r="CZ7" s="1048"/>
      <c r="DA7" s="1048"/>
      <c r="DB7" s="1049"/>
    </row>
    <row r="8" spans="1:106" s="168" customFormat="1" ht="24" customHeight="1" thickBot="1" x14ac:dyDescent="0.25">
      <c r="A8" s="1035"/>
      <c r="B8" s="1038"/>
      <c r="C8" s="536" t="s">
        <v>295</v>
      </c>
      <c r="D8" s="544" t="s">
        <v>706</v>
      </c>
      <c r="E8" s="174" t="s">
        <v>707</v>
      </c>
      <c r="F8" s="174" t="s">
        <v>708</v>
      </c>
      <c r="G8" s="174" t="s">
        <v>709</v>
      </c>
      <c r="H8" s="174" t="s">
        <v>710</v>
      </c>
      <c r="I8" s="174" t="s">
        <v>711</v>
      </c>
      <c r="J8" s="174" t="s">
        <v>712</v>
      </c>
      <c r="K8" s="174" t="s">
        <v>713</v>
      </c>
      <c r="L8" s="175" t="s">
        <v>714</v>
      </c>
      <c r="M8" s="174" t="s">
        <v>715</v>
      </c>
      <c r="N8" s="170" t="s">
        <v>716</v>
      </c>
      <c r="O8" s="175" t="s">
        <v>717</v>
      </c>
      <c r="P8" s="174" t="s">
        <v>718</v>
      </c>
      <c r="Q8" s="174" t="s">
        <v>719</v>
      </c>
      <c r="R8" s="174" t="s">
        <v>720</v>
      </c>
      <c r="S8" s="174" t="s">
        <v>721</v>
      </c>
      <c r="T8" s="176" t="s">
        <v>722</v>
      </c>
      <c r="U8" s="176" t="s">
        <v>723</v>
      </c>
      <c r="V8" s="176" t="s">
        <v>724</v>
      </c>
      <c r="W8" s="174" t="s">
        <v>725</v>
      </c>
      <c r="X8" s="176" t="s">
        <v>726</v>
      </c>
      <c r="Y8" s="176" t="s">
        <v>727</v>
      </c>
      <c r="Z8" s="176" t="s">
        <v>728</v>
      </c>
      <c r="AA8" s="176" t="s">
        <v>729</v>
      </c>
      <c r="AB8" s="176" t="s">
        <v>730</v>
      </c>
      <c r="AC8" s="176" t="s">
        <v>731</v>
      </c>
      <c r="AD8" s="176" t="s">
        <v>732</v>
      </c>
      <c r="AE8" s="176" t="s">
        <v>733</v>
      </c>
      <c r="AF8" s="176" t="s">
        <v>734</v>
      </c>
      <c r="AG8" s="176" t="s">
        <v>735</v>
      </c>
      <c r="AH8" s="176" t="s">
        <v>736</v>
      </c>
      <c r="AI8" s="176" t="s">
        <v>737</v>
      </c>
      <c r="AJ8" s="176" t="s">
        <v>738</v>
      </c>
      <c r="AK8" s="176" t="s">
        <v>739</v>
      </c>
      <c r="AL8" s="176" t="s">
        <v>740</v>
      </c>
      <c r="AM8" s="176" t="s">
        <v>741</v>
      </c>
      <c r="AN8" s="176" t="s">
        <v>742</v>
      </c>
      <c r="AO8" s="176" t="s">
        <v>743</v>
      </c>
      <c r="AP8" s="177" t="s">
        <v>744</v>
      </c>
      <c r="AQ8" s="173" t="s">
        <v>295</v>
      </c>
      <c r="AR8" s="544" t="s">
        <v>706</v>
      </c>
      <c r="AS8" s="174" t="s">
        <v>707</v>
      </c>
      <c r="AT8" s="174" t="s">
        <v>708</v>
      </c>
      <c r="AU8" s="174" t="s">
        <v>709</v>
      </c>
      <c r="AV8" s="174" t="s">
        <v>710</v>
      </c>
      <c r="AW8" s="174" t="s">
        <v>711</v>
      </c>
      <c r="AX8" s="174" t="s">
        <v>712</v>
      </c>
      <c r="AY8" s="174" t="s">
        <v>713</v>
      </c>
      <c r="AZ8" s="175" t="s">
        <v>714</v>
      </c>
      <c r="BA8" s="174" t="s">
        <v>715</v>
      </c>
      <c r="BB8" s="170" t="s">
        <v>716</v>
      </c>
      <c r="BC8" s="175" t="s">
        <v>717</v>
      </c>
      <c r="BD8" s="174" t="s">
        <v>718</v>
      </c>
      <c r="BE8" s="174" t="s">
        <v>719</v>
      </c>
      <c r="BF8" s="174" t="s">
        <v>720</v>
      </c>
      <c r="BG8" s="174" t="s">
        <v>721</v>
      </c>
      <c r="BH8" s="176" t="s">
        <v>722</v>
      </c>
      <c r="BI8" s="176" t="s">
        <v>723</v>
      </c>
      <c r="BJ8" s="176" t="s">
        <v>724</v>
      </c>
      <c r="BK8" s="174" t="s">
        <v>725</v>
      </c>
      <c r="BL8" s="176" t="s">
        <v>726</v>
      </c>
      <c r="BM8" s="176" t="s">
        <v>727</v>
      </c>
      <c r="BN8" s="176" t="s">
        <v>728</v>
      </c>
      <c r="BO8" s="176" t="s">
        <v>729</v>
      </c>
      <c r="BP8" s="176" t="s">
        <v>730</v>
      </c>
      <c r="BQ8" s="176" t="s">
        <v>731</v>
      </c>
      <c r="BR8" s="176" t="s">
        <v>732</v>
      </c>
      <c r="BS8" s="176" t="s">
        <v>733</v>
      </c>
      <c r="BT8" s="176" t="s">
        <v>734</v>
      </c>
      <c r="BU8" s="176" t="s">
        <v>735</v>
      </c>
      <c r="BV8" s="176" t="s">
        <v>736</v>
      </c>
      <c r="BW8" s="176" t="s">
        <v>737</v>
      </c>
      <c r="BX8" s="176" t="s">
        <v>745</v>
      </c>
      <c r="BY8" s="176" t="s">
        <v>739</v>
      </c>
      <c r="BZ8" s="176" t="s">
        <v>740</v>
      </c>
      <c r="CA8" s="176" t="s">
        <v>741</v>
      </c>
      <c r="CB8" s="176" t="s">
        <v>742</v>
      </c>
      <c r="CC8" s="176" t="s">
        <v>743</v>
      </c>
      <c r="CD8" s="176" t="s">
        <v>744</v>
      </c>
      <c r="CE8" s="183" t="s">
        <v>295</v>
      </c>
      <c r="CF8" s="544" t="s">
        <v>746</v>
      </c>
      <c r="CG8" s="174" t="s">
        <v>747</v>
      </c>
      <c r="CH8" s="174" t="s">
        <v>748</v>
      </c>
      <c r="CI8" s="174" t="s">
        <v>749</v>
      </c>
      <c r="CJ8" s="174" t="s">
        <v>750</v>
      </c>
      <c r="CK8" s="176" t="s">
        <v>751</v>
      </c>
      <c r="CL8" s="176" t="s">
        <v>752</v>
      </c>
      <c r="CM8" s="176" t="s">
        <v>753</v>
      </c>
      <c r="CN8" s="176" t="s">
        <v>754</v>
      </c>
      <c r="CO8" s="176" t="s">
        <v>755</v>
      </c>
      <c r="CP8" s="177" t="s">
        <v>756</v>
      </c>
      <c r="CQ8" s="183" t="s">
        <v>295</v>
      </c>
      <c r="CR8" s="544" t="s">
        <v>746</v>
      </c>
      <c r="CS8" s="174" t="s">
        <v>747</v>
      </c>
      <c r="CT8" s="174" t="s">
        <v>748</v>
      </c>
      <c r="CU8" s="174" t="s">
        <v>749</v>
      </c>
      <c r="CV8" s="174" t="s">
        <v>750</v>
      </c>
      <c r="CW8" s="176" t="s">
        <v>751</v>
      </c>
      <c r="CX8" s="176" t="s">
        <v>752</v>
      </c>
      <c r="CY8" s="176" t="s">
        <v>753</v>
      </c>
      <c r="CZ8" s="176" t="s">
        <v>754</v>
      </c>
      <c r="DA8" s="176" t="s">
        <v>755</v>
      </c>
      <c r="DB8" s="174" t="s">
        <v>756</v>
      </c>
    </row>
    <row r="9" spans="1:106" x14ac:dyDescent="0.2">
      <c r="A9" s="178"/>
      <c r="B9" s="537" t="s">
        <v>298</v>
      </c>
      <c r="C9" s="179">
        <f>D9+E9+F9+G9+H9+I9+J9+K9+L9+M9+N9+O9+P9+Q9+R9+S9+T9+U9+V9+W9+AP9+X9+Y9+Z9+AA9+AB9+AC9+AD9+AE9+AF9+AG9+AH9+AI9+AJ9+AK9+AL9+AM9+AN9+AO9</f>
        <v>4</v>
      </c>
      <c r="D9" s="112">
        <f t="shared" ref="D9:AP9" si="0">SUM(D10:D47)</f>
        <v>2</v>
      </c>
      <c r="E9" s="112">
        <f t="shared" si="0"/>
        <v>1</v>
      </c>
      <c r="F9" s="112">
        <f t="shared" si="0"/>
        <v>0</v>
      </c>
      <c r="G9" s="112">
        <f t="shared" si="0"/>
        <v>0</v>
      </c>
      <c r="H9" s="112">
        <f t="shared" si="0"/>
        <v>0</v>
      </c>
      <c r="I9" s="112">
        <f t="shared" si="0"/>
        <v>0</v>
      </c>
      <c r="J9" s="112">
        <f t="shared" si="0"/>
        <v>0</v>
      </c>
      <c r="K9" s="112">
        <f t="shared" si="0"/>
        <v>0</v>
      </c>
      <c r="L9" s="112">
        <f t="shared" si="0"/>
        <v>0</v>
      </c>
      <c r="M9" s="112">
        <f t="shared" si="0"/>
        <v>0</v>
      </c>
      <c r="N9" s="112">
        <f t="shared" si="0"/>
        <v>0</v>
      </c>
      <c r="O9" s="112">
        <f t="shared" si="0"/>
        <v>0</v>
      </c>
      <c r="P9" s="112">
        <f t="shared" si="0"/>
        <v>0</v>
      </c>
      <c r="Q9" s="112">
        <f t="shared" si="0"/>
        <v>0</v>
      </c>
      <c r="R9" s="112">
        <f t="shared" si="0"/>
        <v>1</v>
      </c>
      <c r="S9" s="112">
        <f t="shared" si="0"/>
        <v>0</v>
      </c>
      <c r="T9" s="112">
        <f t="shared" si="0"/>
        <v>0</v>
      </c>
      <c r="U9" s="112">
        <f t="shared" si="0"/>
        <v>0</v>
      </c>
      <c r="V9" s="112">
        <f t="shared" si="0"/>
        <v>0</v>
      </c>
      <c r="W9" s="112">
        <f t="shared" si="0"/>
        <v>0</v>
      </c>
      <c r="X9" s="112">
        <f t="shared" si="0"/>
        <v>0</v>
      </c>
      <c r="Y9" s="112">
        <f t="shared" si="0"/>
        <v>0</v>
      </c>
      <c r="Z9" s="112">
        <f t="shared" si="0"/>
        <v>0</v>
      </c>
      <c r="AA9" s="112">
        <f t="shared" si="0"/>
        <v>0</v>
      </c>
      <c r="AB9" s="112">
        <f t="shared" si="0"/>
        <v>0</v>
      </c>
      <c r="AC9" s="112">
        <f t="shared" si="0"/>
        <v>0</v>
      </c>
      <c r="AD9" s="112">
        <f t="shared" si="0"/>
        <v>0</v>
      </c>
      <c r="AE9" s="112">
        <f t="shared" si="0"/>
        <v>0</v>
      </c>
      <c r="AF9" s="112">
        <f t="shared" si="0"/>
        <v>0</v>
      </c>
      <c r="AG9" s="112">
        <f t="shared" si="0"/>
        <v>0</v>
      </c>
      <c r="AH9" s="112">
        <f t="shared" si="0"/>
        <v>0</v>
      </c>
      <c r="AI9" s="112">
        <f t="shared" si="0"/>
        <v>0</v>
      </c>
      <c r="AJ9" s="112">
        <f t="shared" si="0"/>
        <v>0</v>
      </c>
      <c r="AK9" s="112">
        <f t="shared" si="0"/>
        <v>0</v>
      </c>
      <c r="AL9" s="112">
        <f t="shared" si="0"/>
        <v>0</v>
      </c>
      <c r="AM9" s="112">
        <f t="shared" si="0"/>
        <v>0</v>
      </c>
      <c r="AN9" s="112">
        <f t="shared" si="0"/>
        <v>0</v>
      </c>
      <c r="AO9" s="112">
        <f t="shared" si="0"/>
        <v>0</v>
      </c>
      <c r="AP9" s="113">
        <f t="shared" si="0"/>
        <v>0</v>
      </c>
      <c r="AQ9" s="179">
        <f>AR9+AS9+AT9+AU9+AV9+AW9+AX9+AY9+AZ9+BA9+BB9+BC9+BD9+BE9+BF9+BG9+BH9+BI9+BJ9+BK9+CD9+BL9+BM9+BN9+BO9+BP9+BQ9+BR9+BS9+BT9+BU9+BV9+BW9+BX9+BY9+BZ9+CA9+CB9+CC9</f>
        <v>10</v>
      </c>
      <c r="AR9" s="112">
        <f t="shared" ref="AR9:CD9" si="1">SUM(AR10:AR47)</f>
        <v>8</v>
      </c>
      <c r="AS9" s="112">
        <f t="shared" si="1"/>
        <v>0</v>
      </c>
      <c r="AT9" s="112">
        <f t="shared" si="1"/>
        <v>0</v>
      </c>
      <c r="AU9" s="112">
        <f t="shared" si="1"/>
        <v>0</v>
      </c>
      <c r="AV9" s="112">
        <f t="shared" si="1"/>
        <v>0</v>
      </c>
      <c r="AW9" s="112">
        <f t="shared" si="1"/>
        <v>0</v>
      </c>
      <c r="AX9" s="112">
        <f t="shared" si="1"/>
        <v>0</v>
      </c>
      <c r="AY9" s="112">
        <f t="shared" si="1"/>
        <v>0</v>
      </c>
      <c r="AZ9" s="112">
        <f t="shared" si="1"/>
        <v>0</v>
      </c>
      <c r="BA9" s="112">
        <f t="shared" si="1"/>
        <v>0</v>
      </c>
      <c r="BB9" s="112">
        <f t="shared" si="1"/>
        <v>0</v>
      </c>
      <c r="BC9" s="112">
        <f t="shared" si="1"/>
        <v>0</v>
      </c>
      <c r="BD9" s="112">
        <f t="shared" si="1"/>
        <v>0</v>
      </c>
      <c r="BE9" s="112">
        <f t="shared" si="1"/>
        <v>0</v>
      </c>
      <c r="BF9" s="112">
        <f t="shared" si="1"/>
        <v>0</v>
      </c>
      <c r="BG9" s="112">
        <f t="shared" si="1"/>
        <v>0</v>
      </c>
      <c r="BH9" s="112">
        <f t="shared" si="1"/>
        <v>0</v>
      </c>
      <c r="BI9" s="112">
        <f t="shared" si="1"/>
        <v>0</v>
      </c>
      <c r="BJ9" s="112">
        <f t="shared" si="1"/>
        <v>0</v>
      </c>
      <c r="BK9" s="112">
        <f t="shared" si="1"/>
        <v>0</v>
      </c>
      <c r="BL9" s="112">
        <f t="shared" si="1"/>
        <v>0</v>
      </c>
      <c r="BM9" s="112">
        <f t="shared" si="1"/>
        <v>0</v>
      </c>
      <c r="BN9" s="112">
        <f t="shared" si="1"/>
        <v>0</v>
      </c>
      <c r="BO9" s="112">
        <f t="shared" si="1"/>
        <v>0</v>
      </c>
      <c r="BP9" s="112">
        <f t="shared" si="1"/>
        <v>0</v>
      </c>
      <c r="BQ9" s="112">
        <f t="shared" si="1"/>
        <v>0</v>
      </c>
      <c r="BR9" s="112">
        <f t="shared" si="1"/>
        <v>0</v>
      </c>
      <c r="BS9" s="112">
        <f t="shared" si="1"/>
        <v>0</v>
      </c>
      <c r="BT9" s="112">
        <f t="shared" si="1"/>
        <v>0</v>
      </c>
      <c r="BU9" s="112">
        <f t="shared" si="1"/>
        <v>0</v>
      </c>
      <c r="BV9" s="112">
        <f t="shared" si="1"/>
        <v>0</v>
      </c>
      <c r="BW9" s="112">
        <f t="shared" si="1"/>
        <v>0</v>
      </c>
      <c r="BX9" s="112">
        <f t="shared" si="1"/>
        <v>1</v>
      </c>
      <c r="BY9" s="112">
        <f t="shared" si="1"/>
        <v>0</v>
      </c>
      <c r="BZ9" s="112">
        <f t="shared" si="1"/>
        <v>1</v>
      </c>
      <c r="CA9" s="112">
        <f t="shared" si="1"/>
        <v>0</v>
      </c>
      <c r="CB9" s="112">
        <f t="shared" si="1"/>
        <v>0</v>
      </c>
      <c r="CC9" s="112">
        <f t="shared" si="1"/>
        <v>0</v>
      </c>
      <c r="CD9" s="542">
        <f t="shared" si="1"/>
        <v>0</v>
      </c>
      <c r="CE9" s="179">
        <f>CF9+CG9+CH9+CI9+CJ9+CP9+CK9+CL9+CM9+CN9+CO9</f>
        <v>2</v>
      </c>
      <c r="CF9" s="112">
        <f t="shared" ref="CF9:CP9" si="2">SUM(CF10:CF42)</f>
        <v>2</v>
      </c>
      <c r="CG9" s="112">
        <f t="shared" si="2"/>
        <v>0</v>
      </c>
      <c r="CH9" s="112">
        <f t="shared" si="2"/>
        <v>0</v>
      </c>
      <c r="CI9" s="112">
        <f t="shared" si="2"/>
        <v>0</v>
      </c>
      <c r="CJ9" s="112">
        <f t="shared" si="2"/>
        <v>0</v>
      </c>
      <c r="CK9" s="112">
        <f t="shared" si="2"/>
        <v>0</v>
      </c>
      <c r="CL9" s="112">
        <f t="shared" si="2"/>
        <v>0</v>
      </c>
      <c r="CM9" s="112">
        <f t="shared" si="2"/>
        <v>0</v>
      </c>
      <c r="CN9" s="112">
        <f t="shared" si="2"/>
        <v>0</v>
      </c>
      <c r="CO9" s="112">
        <f t="shared" si="2"/>
        <v>0</v>
      </c>
      <c r="CP9" s="113">
        <f t="shared" si="2"/>
        <v>0</v>
      </c>
      <c r="CQ9" s="179">
        <f>CR9+CS9+CT9+CU9+CV9+DB9+CW9+CX9+CY9+CZ9+DA9</f>
        <v>0</v>
      </c>
      <c r="CR9" s="112">
        <f>SUM(CR10:CR42)</f>
        <v>0</v>
      </c>
      <c r="CS9" s="112">
        <f t="shared" ref="CS9:DB9" si="3">SUM(CS10:CS42)</f>
        <v>0</v>
      </c>
      <c r="CT9" s="112">
        <f t="shared" si="3"/>
        <v>0</v>
      </c>
      <c r="CU9" s="112">
        <f t="shared" si="3"/>
        <v>0</v>
      </c>
      <c r="CV9" s="112">
        <f>SUM(CV10:CV42)</f>
        <v>0</v>
      </c>
      <c r="CW9" s="112">
        <f t="shared" ref="CW9:DA9" si="4">SUM(CW10:CW42)</f>
        <v>0</v>
      </c>
      <c r="CX9" s="112">
        <f t="shared" si="4"/>
        <v>0</v>
      </c>
      <c r="CY9" s="112">
        <f t="shared" si="4"/>
        <v>0</v>
      </c>
      <c r="CZ9" s="112">
        <f t="shared" si="4"/>
        <v>0</v>
      </c>
      <c r="DA9" s="112">
        <f t="shared" si="4"/>
        <v>0</v>
      </c>
      <c r="DB9" s="113">
        <f t="shared" si="3"/>
        <v>0</v>
      </c>
    </row>
    <row r="10" spans="1:106" x14ac:dyDescent="0.2">
      <c r="A10" s="130">
        <v>1</v>
      </c>
      <c r="B10" s="106" t="s">
        <v>802</v>
      </c>
      <c r="C10" s="179">
        <f>D10+E10+F10+G10+H10+I10+J10+K10+L10+M10+N10+O10+P10+Q10+R10+S10+T10+U10+V10+W10+AP10+X10+Y10+Z10+AA10+AB10+AC10+AD10+AE10+AF10+AG10+AH10+AI10+AJ10+AK10+AL10+AM10+AN10+AO10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180"/>
      <c r="U10" s="180"/>
      <c r="V10" s="180"/>
      <c r="W10" s="29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08"/>
      <c r="AQ10" s="179">
        <f>AR10+AS10+AT10+AU10+AV10+AW10+AX10+AY10+AZ10+BA10+BB10+BC10+BD10+BE10+BF10+BG10+BH10+BI10+BJ10+BK10+CD10+BL10+BM10+BN10+BO10+BP10+BQ10+BR10+BS10+BT10+BU10+BV10+BW10+BX10+BY10+BZ10+CA10+CB10+CC10</f>
        <v>0</v>
      </c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180"/>
      <c r="BI10" s="180"/>
      <c r="BJ10" s="180"/>
      <c r="BK10" s="29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79">
        <f>CF10+CG10+CH10+CI10+CJ10+CP10+CK10+CL10+CM10+CN10+CO10</f>
        <v>0</v>
      </c>
      <c r="CF10" s="29"/>
      <c r="CG10" s="29"/>
      <c r="CH10" s="29"/>
      <c r="CI10" s="29"/>
      <c r="CJ10" s="29"/>
      <c r="CK10" s="180"/>
      <c r="CL10" s="180"/>
      <c r="CM10" s="180"/>
      <c r="CN10" s="180"/>
      <c r="CO10" s="180"/>
      <c r="CP10" s="108"/>
      <c r="CQ10" s="179">
        <f>CR10+CS10+CT10+CU10+CV10+DB10+CW10+CX10+CY10+CZ10+DA10</f>
        <v>0</v>
      </c>
      <c r="CR10" s="29"/>
      <c r="CS10" s="29"/>
      <c r="CT10" s="29"/>
      <c r="CU10" s="29"/>
      <c r="CV10" s="29"/>
      <c r="CW10" s="180"/>
      <c r="CX10" s="180"/>
      <c r="CY10" s="180"/>
      <c r="CZ10" s="180"/>
      <c r="DA10" s="180"/>
      <c r="DB10" s="108"/>
    </row>
    <row r="11" spans="1:106" x14ac:dyDescent="0.2">
      <c r="A11" s="106">
        <v>2</v>
      </c>
      <c r="B11" s="106" t="s">
        <v>803</v>
      </c>
      <c r="C11" s="179">
        <f t="shared" ref="C11:C47" si="5">D11+E11+F11+G11+H11+I11+J11+K11+L11+M11+N11+O11+P11+Q11+R11+S11+T11+U11+V11+W11+AP11+X11+Y11+Z11+AA11+AB11+AC11+AD11+AE11+AF11+AG11+AH11+AI11+AJ11+AK11+AL11+AM11+AN11+AO11</f>
        <v>1</v>
      </c>
      <c r="D11" s="29">
        <v>1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180"/>
      <c r="U11" s="180"/>
      <c r="V11" s="180"/>
      <c r="W11" s="29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08"/>
      <c r="AQ11" s="179">
        <f t="shared" ref="AQ11:AQ47" si="6">AR11+AS11+AT11+AU11+AV11+AW11+AX11+AY11+AZ11+BA11+BB11+BC11+BD11+BE11+BF11+BG11+BH11+BI11+BJ11+BK11+CD11+BL11+BM11+BN11+BO11+BP11+BQ11+BR11+BS11+BT11+BU11+BV11+BW11+BX11+BY11+BZ11+CA11+CB11+CC11</f>
        <v>3</v>
      </c>
      <c r="AR11" s="29">
        <v>3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180"/>
      <c r="BI11" s="180"/>
      <c r="BJ11" s="180"/>
      <c r="BK11" s="29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79">
        <f t="shared" ref="CE11:CE47" si="7">CF11+CG11+CH11+CI11+CJ11+CP11+CK11+CL11+CM11+CN11+CO11</f>
        <v>1</v>
      </c>
      <c r="CF11" s="29">
        <v>1</v>
      </c>
      <c r="CG11" s="29"/>
      <c r="CH11" s="29"/>
      <c r="CI11" s="29"/>
      <c r="CJ11" s="29"/>
      <c r="CK11" s="180"/>
      <c r="CL11" s="180"/>
      <c r="CM11" s="180"/>
      <c r="CN11" s="180"/>
      <c r="CO11" s="180"/>
      <c r="CP11" s="108"/>
      <c r="CQ11" s="179">
        <f t="shared" ref="CQ11:CQ47" si="8">CR11+CS11+CT11+CU11+CV11+DB11+CW11+CX11+CY11+CZ11+DA11</f>
        <v>0</v>
      </c>
      <c r="CR11" s="29"/>
      <c r="CS11" s="29"/>
      <c r="CT11" s="29"/>
      <c r="CU11" s="29"/>
      <c r="CV11" s="29"/>
      <c r="CW11" s="180"/>
      <c r="CX11" s="180"/>
      <c r="CY11" s="180"/>
      <c r="CZ11" s="180"/>
      <c r="DA11" s="180"/>
      <c r="DB11" s="108"/>
    </row>
    <row r="12" spans="1:106" x14ac:dyDescent="0.2">
      <c r="A12" s="106">
        <v>3</v>
      </c>
      <c r="B12" s="106" t="s">
        <v>804</v>
      </c>
      <c r="C12" s="179">
        <f t="shared" si="5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80"/>
      <c r="U12" s="180"/>
      <c r="V12" s="180"/>
      <c r="W12" s="29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08"/>
      <c r="AQ12" s="179">
        <f t="shared" si="6"/>
        <v>0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180"/>
      <c r="BI12" s="180"/>
      <c r="BJ12" s="180"/>
      <c r="BK12" s="29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79">
        <f t="shared" si="7"/>
        <v>0</v>
      </c>
      <c r="CF12" s="29"/>
      <c r="CG12" s="29"/>
      <c r="CH12" s="29"/>
      <c r="CI12" s="29"/>
      <c r="CJ12" s="29"/>
      <c r="CK12" s="180"/>
      <c r="CL12" s="180"/>
      <c r="CM12" s="180"/>
      <c r="CN12" s="180"/>
      <c r="CO12" s="180"/>
      <c r="CP12" s="108"/>
      <c r="CQ12" s="179">
        <f t="shared" si="8"/>
        <v>0</v>
      </c>
      <c r="CR12" s="29"/>
      <c r="CS12" s="29"/>
      <c r="CT12" s="29"/>
      <c r="CU12" s="29"/>
      <c r="CV12" s="29"/>
      <c r="CW12" s="180"/>
      <c r="CX12" s="180"/>
      <c r="CY12" s="180"/>
      <c r="CZ12" s="180"/>
      <c r="DA12" s="180"/>
      <c r="DB12" s="108"/>
    </row>
    <row r="13" spans="1:106" x14ac:dyDescent="0.2">
      <c r="A13" s="106">
        <v>4</v>
      </c>
      <c r="B13" s="106" t="s">
        <v>805</v>
      </c>
      <c r="C13" s="179">
        <f t="shared" si="5"/>
        <v>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>
        <v>1</v>
      </c>
      <c r="S13" s="29"/>
      <c r="T13" s="180"/>
      <c r="U13" s="180"/>
      <c r="V13" s="180"/>
      <c r="W13" s="29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08"/>
      <c r="AQ13" s="179">
        <f t="shared" si="6"/>
        <v>0</v>
      </c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180"/>
      <c r="BI13" s="180"/>
      <c r="BJ13" s="180"/>
      <c r="BK13" s="29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79">
        <f t="shared" si="7"/>
        <v>0</v>
      </c>
      <c r="CF13" s="29"/>
      <c r="CG13" s="29"/>
      <c r="CH13" s="29"/>
      <c r="CI13" s="29"/>
      <c r="CJ13" s="29"/>
      <c r="CK13" s="180"/>
      <c r="CL13" s="180"/>
      <c r="CM13" s="180"/>
      <c r="CN13" s="180"/>
      <c r="CO13" s="180"/>
      <c r="CP13" s="108"/>
      <c r="CQ13" s="179">
        <f t="shared" si="8"/>
        <v>0</v>
      </c>
      <c r="CR13" s="29"/>
      <c r="CS13" s="29"/>
      <c r="CT13" s="29"/>
      <c r="CU13" s="29"/>
      <c r="CV13" s="29"/>
      <c r="CW13" s="180"/>
      <c r="CX13" s="180"/>
      <c r="CY13" s="180"/>
      <c r="CZ13" s="180"/>
      <c r="DA13" s="180"/>
      <c r="DB13" s="108"/>
    </row>
    <row r="14" spans="1:106" x14ac:dyDescent="0.2">
      <c r="A14" s="106">
        <v>5</v>
      </c>
      <c r="B14" s="106" t="s">
        <v>806</v>
      </c>
      <c r="C14" s="179">
        <f t="shared" si="5"/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80"/>
      <c r="U14" s="180"/>
      <c r="V14" s="180"/>
      <c r="W14" s="29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08"/>
      <c r="AQ14" s="179">
        <f t="shared" si="6"/>
        <v>1</v>
      </c>
      <c r="AR14" s="29">
        <v>1</v>
      </c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180"/>
      <c r="BI14" s="180"/>
      <c r="BJ14" s="180"/>
      <c r="BK14" s="29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79">
        <f t="shared" si="7"/>
        <v>0</v>
      </c>
      <c r="CF14" s="29"/>
      <c r="CG14" s="29"/>
      <c r="CH14" s="29"/>
      <c r="CI14" s="29"/>
      <c r="CJ14" s="29"/>
      <c r="CK14" s="180"/>
      <c r="CL14" s="180"/>
      <c r="CM14" s="180"/>
      <c r="CN14" s="180"/>
      <c r="CO14" s="180"/>
      <c r="CP14" s="108"/>
      <c r="CQ14" s="179">
        <f t="shared" si="8"/>
        <v>0</v>
      </c>
      <c r="CR14" s="29"/>
      <c r="CS14" s="29"/>
      <c r="CT14" s="29"/>
      <c r="CU14" s="29"/>
      <c r="CV14" s="29"/>
      <c r="CW14" s="180"/>
      <c r="CX14" s="180"/>
      <c r="CY14" s="180"/>
      <c r="CZ14" s="180"/>
      <c r="DA14" s="180"/>
      <c r="DB14" s="108"/>
    </row>
    <row r="15" spans="1:106" x14ac:dyDescent="0.2">
      <c r="A15" s="106">
        <v>6</v>
      </c>
      <c r="B15" s="106" t="s">
        <v>807</v>
      </c>
      <c r="C15" s="179">
        <f t="shared" si="5"/>
        <v>1</v>
      </c>
      <c r="D15" s="29">
        <v>1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80"/>
      <c r="U15" s="180"/>
      <c r="V15" s="180"/>
      <c r="W15" s="29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08"/>
      <c r="AQ15" s="179">
        <f t="shared" si="6"/>
        <v>1</v>
      </c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180"/>
      <c r="BI15" s="180"/>
      <c r="BJ15" s="180"/>
      <c r="BK15" s="29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>
        <v>1</v>
      </c>
      <c r="BY15" s="180"/>
      <c r="BZ15" s="180"/>
      <c r="CA15" s="180"/>
      <c r="CB15" s="180"/>
      <c r="CC15" s="180"/>
      <c r="CD15" s="180"/>
      <c r="CE15" s="179">
        <f t="shared" si="7"/>
        <v>0</v>
      </c>
      <c r="CF15" s="29"/>
      <c r="CG15" s="29"/>
      <c r="CH15" s="29"/>
      <c r="CI15" s="29"/>
      <c r="CJ15" s="29"/>
      <c r="CK15" s="180"/>
      <c r="CL15" s="180"/>
      <c r="CM15" s="180"/>
      <c r="CN15" s="180"/>
      <c r="CO15" s="180"/>
      <c r="CP15" s="108"/>
      <c r="CQ15" s="179">
        <f t="shared" si="8"/>
        <v>0</v>
      </c>
      <c r="CR15" s="29"/>
      <c r="CS15" s="29"/>
      <c r="CT15" s="29"/>
      <c r="CU15" s="29"/>
      <c r="CV15" s="29"/>
      <c r="CW15" s="180"/>
      <c r="CX15" s="180"/>
      <c r="CY15" s="180"/>
      <c r="CZ15" s="180"/>
      <c r="DA15" s="180"/>
      <c r="DB15" s="108"/>
    </row>
    <row r="16" spans="1:106" x14ac:dyDescent="0.2">
      <c r="A16" s="106">
        <v>7</v>
      </c>
      <c r="B16" s="106" t="s">
        <v>808</v>
      </c>
      <c r="C16" s="179">
        <f t="shared" si="5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180"/>
      <c r="U16" s="180"/>
      <c r="V16" s="180"/>
      <c r="W16" s="29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08"/>
      <c r="AQ16" s="179">
        <f t="shared" si="6"/>
        <v>2</v>
      </c>
      <c r="AR16" s="29">
        <v>2</v>
      </c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180"/>
      <c r="BI16" s="180"/>
      <c r="BJ16" s="180"/>
      <c r="BK16" s="29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79">
        <f t="shared" si="7"/>
        <v>1</v>
      </c>
      <c r="CF16" s="29">
        <v>1</v>
      </c>
      <c r="CG16" s="29"/>
      <c r="CH16" s="29"/>
      <c r="CI16" s="29"/>
      <c r="CJ16" s="29"/>
      <c r="CK16" s="180"/>
      <c r="CL16" s="180"/>
      <c r="CM16" s="180"/>
      <c r="CN16" s="180"/>
      <c r="CO16" s="180"/>
      <c r="CP16" s="108"/>
      <c r="CQ16" s="179">
        <f t="shared" si="8"/>
        <v>0</v>
      </c>
      <c r="CR16" s="29"/>
      <c r="CS16" s="29"/>
      <c r="CT16" s="29"/>
      <c r="CU16" s="29"/>
      <c r="CV16" s="29"/>
      <c r="CW16" s="180"/>
      <c r="CX16" s="180"/>
      <c r="CY16" s="180"/>
      <c r="CZ16" s="180"/>
      <c r="DA16" s="180"/>
      <c r="DB16" s="108"/>
    </row>
    <row r="17" spans="1:106" x14ac:dyDescent="0.2">
      <c r="A17" s="106">
        <v>8</v>
      </c>
      <c r="B17" s="106" t="s">
        <v>809</v>
      </c>
      <c r="C17" s="179">
        <f t="shared" si="5"/>
        <v>1</v>
      </c>
      <c r="D17" s="29"/>
      <c r="E17" s="29">
        <v>1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180"/>
      <c r="U17" s="180"/>
      <c r="V17" s="180"/>
      <c r="W17" s="29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08"/>
      <c r="AQ17" s="179">
        <f t="shared" si="6"/>
        <v>2</v>
      </c>
      <c r="AR17" s="29">
        <v>2</v>
      </c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180"/>
      <c r="BI17" s="180"/>
      <c r="BJ17" s="180"/>
      <c r="BK17" s="29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79">
        <f t="shared" si="7"/>
        <v>0</v>
      </c>
      <c r="CF17" s="29"/>
      <c r="CG17" s="29"/>
      <c r="CH17" s="29"/>
      <c r="CI17" s="29"/>
      <c r="CJ17" s="29"/>
      <c r="CK17" s="180"/>
      <c r="CL17" s="180"/>
      <c r="CM17" s="180"/>
      <c r="CN17" s="180"/>
      <c r="CO17" s="180"/>
      <c r="CP17" s="108"/>
      <c r="CQ17" s="179">
        <f t="shared" si="8"/>
        <v>0</v>
      </c>
      <c r="CR17" s="29"/>
      <c r="CS17" s="29"/>
      <c r="CT17" s="29"/>
      <c r="CU17" s="29"/>
      <c r="CV17" s="29"/>
      <c r="CW17" s="180"/>
      <c r="CX17" s="180"/>
      <c r="CY17" s="180"/>
      <c r="CZ17" s="180"/>
      <c r="DA17" s="180"/>
      <c r="DB17" s="108"/>
    </row>
    <row r="18" spans="1:106" x14ac:dyDescent="0.2">
      <c r="A18" s="106">
        <v>9</v>
      </c>
      <c r="B18" s="106" t="s">
        <v>810</v>
      </c>
      <c r="C18" s="179">
        <f t="shared" si="5"/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80"/>
      <c r="U18" s="180"/>
      <c r="V18" s="180"/>
      <c r="W18" s="29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08"/>
      <c r="AQ18" s="179">
        <f t="shared" si="6"/>
        <v>1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180"/>
      <c r="BI18" s="180"/>
      <c r="BJ18" s="180"/>
      <c r="BK18" s="29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>
        <v>1</v>
      </c>
      <c r="CA18" s="180"/>
      <c r="CB18" s="180"/>
      <c r="CC18" s="180"/>
      <c r="CD18" s="180"/>
      <c r="CE18" s="179">
        <f t="shared" si="7"/>
        <v>0</v>
      </c>
      <c r="CF18" s="29"/>
      <c r="CG18" s="29"/>
      <c r="CH18" s="29"/>
      <c r="CI18" s="29"/>
      <c r="CJ18" s="29"/>
      <c r="CK18" s="180"/>
      <c r="CL18" s="180"/>
      <c r="CM18" s="180"/>
      <c r="CN18" s="180"/>
      <c r="CO18" s="180"/>
      <c r="CP18" s="108"/>
      <c r="CQ18" s="179">
        <f t="shared" si="8"/>
        <v>0</v>
      </c>
      <c r="CR18" s="29"/>
      <c r="CS18" s="29"/>
      <c r="CT18" s="29"/>
      <c r="CU18" s="29"/>
      <c r="CV18" s="29"/>
      <c r="CW18" s="180"/>
      <c r="CX18" s="180"/>
      <c r="CY18" s="180"/>
      <c r="CZ18" s="180"/>
      <c r="DA18" s="180"/>
      <c r="DB18" s="108"/>
    </row>
    <row r="19" spans="1:106" x14ac:dyDescent="0.2">
      <c r="A19" s="106">
        <v>10</v>
      </c>
      <c r="B19" s="106" t="s">
        <v>811</v>
      </c>
      <c r="C19" s="179">
        <f t="shared" si="5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80"/>
      <c r="U19" s="180"/>
      <c r="V19" s="180"/>
      <c r="W19" s="29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08"/>
      <c r="AQ19" s="179">
        <f t="shared" si="6"/>
        <v>0</v>
      </c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180"/>
      <c r="BI19" s="180"/>
      <c r="BJ19" s="180"/>
      <c r="BK19" s="29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79">
        <f t="shared" si="7"/>
        <v>0</v>
      </c>
      <c r="CF19" s="29"/>
      <c r="CG19" s="29"/>
      <c r="CH19" s="29"/>
      <c r="CI19" s="29"/>
      <c r="CJ19" s="29"/>
      <c r="CK19" s="180"/>
      <c r="CL19" s="180"/>
      <c r="CM19" s="180"/>
      <c r="CN19" s="180"/>
      <c r="CO19" s="180"/>
      <c r="CP19" s="108"/>
      <c r="CQ19" s="179">
        <f t="shared" si="8"/>
        <v>0</v>
      </c>
      <c r="CR19" s="29"/>
      <c r="CS19" s="29"/>
      <c r="CT19" s="29"/>
      <c r="CU19" s="29"/>
      <c r="CV19" s="29"/>
      <c r="CW19" s="180"/>
      <c r="CX19" s="180"/>
      <c r="CY19" s="180"/>
      <c r="CZ19" s="180"/>
      <c r="DA19" s="180"/>
      <c r="DB19" s="108"/>
    </row>
    <row r="20" spans="1:106" x14ac:dyDescent="0.2">
      <c r="A20" s="106"/>
      <c r="B20" s="106"/>
      <c r="C20" s="179">
        <f t="shared" si="5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80"/>
      <c r="U20" s="180"/>
      <c r="V20" s="180"/>
      <c r="W20" s="29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08"/>
      <c r="AQ20" s="179">
        <f t="shared" si="6"/>
        <v>0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180"/>
      <c r="BI20" s="180"/>
      <c r="BJ20" s="180"/>
      <c r="BK20" s="29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79">
        <f t="shared" si="7"/>
        <v>0</v>
      </c>
      <c r="CF20" s="29"/>
      <c r="CG20" s="29"/>
      <c r="CH20" s="29"/>
      <c r="CI20" s="29"/>
      <c r="CJ20" s="29"/>
      <c r="CK20" s="180"/>
      <c r="CL20" s="180"/>
      <c r="CM20" s="180"/>
      <c r="CN20" s="180"/>
      <c r="CO20" s="180"/>
      <c r="CP20" s="108"/>
      <c r="CQ20" s="179">
        <f t="shared" si="8"/>
        <v>0</v>
      </c>
      <c r="CR20" s="29"/>
      <c r="CS20" s="29"/>
      <c r="CT20" s="29"/>
      <c r="CU20" s="29"/>
      <c r="CV20" s="29"/>
      <c r="CW20" s="180"/>
      <c r="CX20" s="180"/>
      <c r="CY20" s="180"/>
      <c r="CZ20" s="180"/>
      <c r="DA20" s="180"/>
      <c r="DB20" s="108"/>
    </row>
    <row r="21" spans="1:106" x14ac:dyDescent="0.2">
      <c r="A21" s="106"/>
      <c r="B21" s="106"/>
      <c r="C21" s="179">
        <f t="shared" si="5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80"/>
      <c r="U21" s="180"/>
      <c r="V21" s="180"/>
      <c r="W21" s="29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08"/>
      <c r="AQ21" s="179">
        <f t="shared" si="6"/>
        <v>0</v>
      </c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180"/>
      <c r="BI21" s="180"/>
      <c r="BJ21" s="180"/>
      <c r="BK21" s="29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79">
        <f t="shared" si="7"/>
        <v>0</v>
      </c>
      <c r="CF21" s="29"/>
      <c r="CG21" s="29"/>
      <c r="CH21" s="29"/>
      <c r="CI21" s="29"/>
      <c r="CJ21" s="29"/>
      <c r="CK21" s="180"/>
      <c r="CL21" s="180"/>
      <c r="CM21" s="180"/>
      <c r="CN21" s="180"/>
      <c r="CO21" s="180"/>
      <c r="CP21" s="108"/>
      <c r="CQ21" s="179">
        <f t="shared" si="8"/>
        <v>0</v>
      </c>
      <c r="CR21" s="29"/>
      <c r="CS21" s="29"/>
      <c r="CT21" s="29"/>
      <c r="CU21" s="29"/>
      <c r="CV21" s="29"/>
      <c r="CW21" s="180"/>
      <c r="CX21" s="180"/>
      <c r="CY21" s="180"/>
      <c r="CZ21" s="180"/>
      <c r="DA21" s="180"/>
      <c r="DB21" s="108"/>
    </row>
    <row r="22" spans="1:106" x14ac:dyDescent="0.2">
      <c r="A22" s="106"/>
      <c r="B22" s="106"/>
      <c r="C22" s="179">
        <f t="shared" si="5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180"/>
      <c r="U22" s="180"/>
      <c r="V22" s="180"/>
      <c r="W22" s="29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08"/>
      <c r="AQ22" s="179">
        <f t="shared" si="6"/>
        <v>0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180"/>
      <c r="BI22" s="180"/>
      <c r="BJ22" s="180"/>
      <c r="BK22" s="29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79">
        <f t="shared" si="7"/>
        <v>0</v>
      </c>
      <c r="CF22" s="29"/>
      <c r="CG22" s="29"/>
      <c r="CH22" s="29"/>
      <c r="CI22" s="29"/>
      <c r="CJ22" s="29"/>
      <c r="CK22" s="180"/>
      <c r="CL22" s="180"/>
      <c r="CM22" s="180"/>
      <c r="CN22" s="180"/>
      <c r="CO22" s="180"/>
      <c r="CP22" s="108"/>
      <c r="CQ22" s="179">
        <f t="shared" si="8"/>
        <v>0</v>
      </c>
      <c r="CR22" s="29"/>
      <c r="CS22" s="29"/>
      <c r="CT22" s="29"/>
      <c r="CU22" s="29"/>
      <c r="CV22" s="29"/>
      <c r="CW22" s="180"/>
      <c r="CX22" s="180"/>
      <c r="CY22" s="180"/>
      <c r="CZ22" s="180"/>
      <c r="DA22" s="180"/>
      <c r="DB22" s="108"/>
    </row>
    <row r="23" spans="1:106" x14ac:dyDescent="0.2">
      <c r="A23" s="106"/>
      <c r="B23" s="106"/>
      <c r="C23" s="179">
        <f t="shared" si="5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80"/>
      <c r="U23" s="180"/>
      <c r="V23" s="180"/>
      <c r="W23" s="29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08"/>
      <c r="AQ23" s="179">
        <f t="shared" si="6"/>
        <v>0</v>
      </c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180"/>
      <c r="BI23" s="180"/>
      <c r="BJ23" s="180"/>
      <c r="BK23" s="29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79">
        <f t="shared" si="7"/>
        <v>0</v>
      </c>
      <c r="CF23" s="29"/>
      <c r="CG23" s="29"/>
      <c r="CH23" s="29"/>
      <c r="CI23" s="29"/>
      <c r="CJ23" s="29"/>
      <c r="CK23" s="180"/>
      <c r="CL23" s="180"/>
      <c r="CM23" s="180"/>
      <c r="CN23" s="180"/>
      <c r="CO23" s="180"/>
      <c r="CP23" s="108"/>
      <c r="CQ23" s="179">
        <f t="shared" si="8"/>
        <v>0</v>
      </c>
      <c r="CR23" s="29"/>
      <c r="CS23" s="29"/>
      <c r="CT23" s="29"/>
      <c r="CU23" s="29"/>
      <c r="CV23" s="29"/>
      <c r="CW23" s="180"/>
      <c r="CX23" s="180"/>
      <c r="CY23" s="180"/>
      <c r="CZ23" s="180"/>
      <c r="DA23" s="180"/>
      <c r="DB23" s="108"/>
    </row>
    <row r="24" spans="1:106" x14ac:dyDescent="0.2">
      <c r="A24" s="106"/>
      <c r="B24" s="106"/>
      <c r="C24" s="179">
        <f t="shared" si="5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180"/>
      <c r="U24" s="180"/>
      <c r="V24" s="180"/>
      <c r="W24" s="29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08"/>
      <c r="AQ24" s="179">
        <f t="shared" si="6"/>
        <v>0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180"/>
      <c r="BI24" s="180"/>
      <c r="BJ24" s="180"/>
      <c r="BK24" s="29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79">
        <f t="shared" si="7"/>
        <v>0</v>
      </c>
      <c r="CF24" s="29"/>
      <c r="CG24" s="29"/>
      <c r="CH24" s="29"/>
      <c r="CI24" s="29"/>
      <c r="CJ24" s="29"/>
      <c r="CK24" s="180"/>
      <c r="CL24" s="180"/>
      <c r="CM24" s="180"/>
      <c r="CN24" s="180"/>
      <c r="CO24" s="180"/>
      <c r="CP24" s="108"/>
      <c r="CQ24" s="179">
        <f t="shared" si="8"/>
        <v>0</v>
      </c>
      <c r="CR24" s="29"/>
      <c r="CS24" s="29"/>
      <c r="CT24" s="29"/>
      <c r="CU24" s="29"/>
      <c r="CV24" s="29"/>
      <c r="CW24" s="180"/>
      <c r="CX24" s="180"/>
      <c r="CY24" s="180"/>
      <c r="CZ24" s="180"/>
      <c r="DA24" s="180"/>
      <c r="DB24" s="108"/>
    </row>
    <row r="25" spans="1:106" x14ac:dyDescent="0.2">
      <c r="A25" s="106"/>
      <c r="B25" s="106"/>
      <c r="C25" s="179">
        <f t="shared" si="5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80"/>
      <c r="U25" s="180"/>
      <c r="V25" s="180"/>
      <c r="W25" s="2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08"/>
      <c r="AQ25" s="179">
        <f t="shared" si="6"/>
        <v>0</v>
      </c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180"/>
      <c r="BI25" s="180"/>
      <c r="BJ25" s="180"/>
      <c r="BK25" s="29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79">
        <f t="shared" si="7"/>
        <v>0</v>
      </c>
      <c r="CF25" s="29"/>
      <c r="CG25" s="29"/>
      <c r="CH25" s="29"/>
      <c r="CI25" s="29"/>
      <c r="CJ25" s="29"/>
      <c r="CK25" s="180"/>
      <c r="CL25" s="180"/>
      <c r="CM25" s="180"/>
      <c r="CN25" s="180"/>
      <c r="CO25" s="180"/>
      <c r="CP25" s="108"/>
      <c r="CQ25" s="179">
        <f t="shared" si="8"/>
        <v>0</v>
      </c>
      <c r="CR25" s="29"/>
      <c r="CS25" s="29"/>
      <c r="CT25" s="29"/>
      <c r="CU25" s="29"/>
      <c r="CV25" s="29"/>
      <c r="CW25" s="180"/>
      <c r="CX25" s="180"/>
      <c r="CY25" s="180"/>
      <c r="CZ25" s="180"/>
      <c r="DA25" s="180"/>
      <c r="DB25" s="108"/>
    </row>
    <row r="26" spans="1:106" x14ac:dyDescent="0.2">
      <c r="A26" s="106"/>
      <c r="B26" s="106"/>
      <c r="C26" s="179">
        <f t="shared" si="5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80"/>
      <c r="U26" s="180"/>
      <c r="V26" s="180"/>
      <c r="W26" s="2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08"/>
      <c r="AQ26" s="179">
        <f t="shared" si="6"/>
        <v>0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180"/>
      <c r="BI26" s="180"/>
      <c r="BJ26" s="180"/>
      <c r="BK26" s="29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79">
        <f t="shared" si="7"/>
        <v>0</v>
      </c>
      <c r="CF26" s="29"/>
      <c r="CG26" s="29"/>
      <c r="CH26" s="29"/>
      <c r="CI26" s="29"/>
      <c r="CJ26" s="29"/>
      <c r="CK26" s="180"/>
      <c r="CL26" s="180"/>
      <c r="CM26" s="180"/>
      <c r="CN26" s="180"/>
      <c r="CO26" s="180"/>
      <c r="CP26" s="108"/>
      <c r="CQ26" s="179">
        <f t="shared" si="8"/>
        <v>0</v>
      </c>
      <c r="CR26" s="29"/>
      <c r="CS26" s="29"/>
      <c r="CT26" s="29"/>
      <c r="CU26" s="29"/>
      <c r="CV26" s="29"/>
      <c r="CW26" s="180"/>
      <c r="CX26" s="180"/>
      <c r="CY26" s="180"/>
      <c r="CZ26" s="180"/>
      <c r="DA26" s="180"/>
      <c r="DB26" s="108"/>
    </row>
    <row r="27" spans="1:106" x14ac:dyDescent="0.2">
      <c r="A27" s="106"/>
      <c r="B27" s="106"/>
      <c r="C27" s="179">
        <f t="shared" si="5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80"/>
      <c r="U27" s="180"/>
      <c r="V27" s="180"/>
      <c r="W27" s="2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08"/>
      <c r="AQ27" s="179">
        <f t="shared" si="6"/>
        <v>0</v>
      </c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180"/>
      <c r="BI27" s="180"/>
      <c r="BJ27" s="180"/>
      <c r="BK27" s="29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79">
        <f t="shared" si="7"/>
        <v>0</v>
      </c>
      <c r="CF27" s="29"/>
      <c r="CG27" s="29"/>
      <c r="CH27" s="29"/>
      <c r="CI27" s="29"/>
      <c r="CJ27" s="29"/>
      <c r="CK27" s="180"/>
      <c r="CL27" s="180"/>
      <c r="CM27" s="180"/>
      <c r="CN27" s="180"/>
      <c r="CO27" s="180"/>
      <c r="CP27" s="108"/>
      <c r="CQ27" s="179">
        <f t="shared" si="8"/>
        <v>0</v>
      </c>
      <c r="CR27" s="29"/>
      <c r="CS27" s="29"/>
      <c r="CT27" s="29"/>
      <c r="CU27" s="29"/>
      <c r="CV27" s="29"/>
      <c r="CW27" s="180"/>
      <c r="CX27" s="180"/>
      <c r="CY27" s="180"/>
      <c r="CZ27" s="180"/>
      <c r="DA27" s="180"/>
      <c r="DB27" s="108"/>
    </row>
    <row r="28" spans="1:106" x14ac:dyDescent="0.2">
      <c r="A28" s="106"/>
      <c r="B28" s="106"/>
      <c r="C28" s="179">
        <f t="shared" si="5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80"/>
      <c r="U28" s="180"/>
      <c r="V28" s="180"/>
      <c r="W28" s="2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08"/>
      <c r="AQ28" s="179">
        <f t="shared" si="6"/>
        <v>0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180"/>
      <c r="BI28" s="180"/>
      <c r="BJ28" s="180"/>
      <c r="BK28" s="29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79">
        <f t="shared" si="7"/>
        <v>0</v>
      </c>
      <c r="CF28" s="29"/>
      <c r="CG28" s="29"/>
      <c r="CH28" s="29"/>
      <c r="CI28" s="29"/>
      <c r="CJ28" s="29"/>
      <c r="CK28" s="180"/>
      <c r="CL28" s="180"/>
      <c r="CM28" s="180"/>
      <c r="CN28" s="180"/>
      <c r="CO28" s="180"/>
      <c r="CP28" s="108"/>
      <c r="CQ28" s="179">
        <f t="shared" si="8"/>
        <v>0</v>
      </c>
      <c r="CR28" s="29"/>
      <c r="CS28" s="29"/>
      <c r="CT28" s="29"/>
      <c r="CU28" s="29"/>
      <c r="CV28" s="29"/>
      <c r="CW28" s="180"/>
      <c r="CX28" s="180"/>
      <c r="CY28" s="180"/>
      <c r="CZ28" s="180"/>
      <c r="DA28" s="180"/>
      <c r="DB28" s="108"/>
    </row>
    <row r="29" spans="1:106" x14ac:dyDescent="0.2">
      <c r="A29" s="106"/>
      <c r="B29" s="106"/>
      <c r="C29" s="179">
        <f t="shared" si="5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80"/>
      <c r="U29" s="180"/>
      <c r="V29" s="180"/>
      <c r="W29" s="29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08"/>
      <c r="AQ29" s="179">
        <f t="shared" si="6"/>
        <v>0</v>
      </c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180"/>
      <c r="BI29" s="180"/>
      <c r="BJ29" s="180"/>
      <c r="BK29" s="29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79">
        <f t="shared" si="7"/>
        <v>0</v>
      </c>
      <c r="CF29" s="29"/>
      <c r="CG29" s="29"/>
      <c r="CH29" s="29"/>
      <c r="CI29" s="29"/>
      <c r="CJ29" s="29"/>
      <c r="CK29" s="180"/>
      <c r="CL29" s="180"/>
      <c r="CM29" s="180"/>
      <c r="CN29" s="180"/>
      <c r="CO29" s="180"/>
      <c r="CP29" s="108"/>
      <c r="CQ29" s="179">
        <f t="shared" si="8"/>
        <v>0</v>
      </c>
      <c r="CR29" s="29"/>
      <c r="CS29" s="29"/>
      <c r="CT29" s="29"/>
      <c r="CU29" s="29"/>
      <c r="CV29" s="29"/>
      <c r="CW29" s="180"/>
      <c r="CX29" s="180"/>
      <c r="CY29" s="180"/>
      <c r="CZ29" s="180"/>
      <c r="DA29" s="180"/>
      <c r="DB29" s="108"/>
    </row>
    <row r="30" spans="1:106" x14ac:dyDescent="0.2">
      <c r="A30" s="106"/>
      <c r="B30" s="106"/>
      <c r="C30" s="179">
        <f t="shared" si="5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180"/>
      <c r="U30" s="180"/>
      <c r="V30" s="180"/>
      <c r="W30" s="29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08"/>
      <c r="AQ30" s="179">
        <f t="shared" si="6"/>
        <v>0</v>
      </c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180"/>
      <c r="BI30" s="180"/>
      <c r="BJ30" s="180"/>
      <c r="BK30" s="29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79">
        <f t="shared" si="7"/>
        <v>0</v>
      </c>
      <c r="CF30" s="29"/>
      <c r="CG30" s="29"/>
      <c r="CH30" s="29"/>
      <c r="CI30" s="29"/>
      <c r="CJ30" s="29"/>
      <c r="CK30" s="180"/>
      <c r="CL30" s="180"/>
      <c r="CM30" s="180"/>
      <c r="CN30" s="180"/>
      <c r="CO30" s="180"/>
      <c r="CP30" s="108"/>
      <c r="CQ30" s="179">
        <f t="shared" si="8"/>
        <v>0</v>
      </c>
      <c r="CR30" s="29"/>
      <c r="CS30" s="29"/>
      <c r="CT30" s="29"/>
      <c r="CU30" s="29"/>
      <c r="CV30" s="29"/>
      <c r="CW30" s="180"/>
      <c r="CX30" s="180"/>
      <c r="CY30" s="180"/>
      <c r="CZ30" s="180"/>
      <c r="DA30" s="180"/>
      <c r="DB30" s="108"/>
    </row>
    <row r="31" spans="1:106" x14ac:dyDescent="0.2">
      <c r="A31" s="106"/>
      <c r="B31" s="106"/>
      <c r="C31" s="179">
        <f t="shared" si="5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180"/>
      <c r="U31" s="180"/>
      <c r="V31" s="180"/>
      <c r="W31" s="29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08"/>
      <c r="AQ31" s="179">
        <f t="shared" si="6"/>
        <v>0</v>
      </c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180"/>
      <c r="BI31" s="180"/>
      <c r="BJ31" s="180"/>
      <c r="BK31" s="29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79">
        <f t="shared" si="7"/>
        <v>0</v>
      </c>
      <c r="CF31" s="29"/>
      <c r="CG31" s="29"/>
      <c r="CH31" s="29"/>
      <c r="CI31" s="29"/>
      <c r="CJ31" s="29"/>
      <c r="CK31" s="180"/>
      <c r="CL31" s="180"/>
      <c r="CM31" s="180"/>
      <c r="CN31" s="180"/>
      <c r="CO31" s="180"/>
      <c r="CP31" s="108"/>
      <c r="CQ31" s="179">
        <f t="shared" si="8"/>
        <v>0</v>
      </c>
      <c r="CR31" s="29"/>
      <c r="CS31" s="29"/>
      <c r="CT31" s="29"/>
      <c r="CU31" s="29"/>
      <c r="CV31" s="29"/>
      <c r="CW31" s="180"/>
      <c r="CX31" s="180"/>
      <c r="CY31" s="180"/>
      <c r="CZ31" s="180"/>
      <c r="DA31" s="180"/>
      <c r="DB31" s="108"/>
    </row>
    <row r="32" spans="1:106" x14ac:dyDescent="0.2">
      <c r="A32" s="106"/>
      <c r="B32" s="106"/>
      <c r="C32" s="179">
        <f t="shared" si="5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80"/>
      <c r="U32" s="180"/>
      <c r="V32" s="180"/>
      <c r="W32" s="29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08"/>
      <c r="AQ32" s="179">
        <f t="shared" si="6"/>
        <v>0</v>
      </c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180"/>
      <c r="BI32" s="180"/>
      <c r="BJ32" s="180"/>
      <c r="BK32" s="29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79">
        <f t="shared" si="7"/>
        <v>0</v>
      </c>
      <c r="CF32" s="29"/>
      <c r="CG32" s="29"/>
      <c r="CH32" s="29"/>
      <c r="CI32" s="29"/>
      <c r="CJ32" s="29"/>
      <c r="CK32" s="180"/>
      <c r="CL32" s="180"/>
      <c r="CM32" s="180"/>
      <c r="CN32" s="180"/>
      <c r="CO32" s="180"/>
      <c r="CP32" s="108"/>
      <c r="CQ32" s="179">
        <f t="shared" si="8"/>
        <v>0</v>
      </c>
      <c r="CR32" s="29"/>
      <c r="CS32" s="29"/>
      <c r="CT32" s="29"/>
      <c r="CU32" s="29"/>
      <c r="CV32" s="29"/>
      <c r="CW32" s="180"/>
      <c r="CX32" s="180"/>
      <c r="CY32" s="180"/>
      <c r="CZ32" s="180"/>
      <c r="DA32" s="180"/>
      <c r="DB32" s="108"/>
    </row>
    <row r="33" spans="1:106" x14ac:dyDescent="0.2">
      <c r="A33" s="106"/>
      <c r="B33" s="106"/>
      <c r="C33" s="179">
        <f t="shared" si="5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80"/>
      <c r="U33" s="180"/>
      <c r="V33" s="180"/>
      <c r="W33" s="29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08"/>
      <c r="AQ33" s="179">
        <f t="shared" si="6"/>
        <v>0</v>
      </c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180"/>
      <c r="BI33" s="180"/>
      <c r="BJ33" s="180"/>
      <c r="BK33" s="29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79">
        <f t="shared" si="7"/>
        <v>0</v>
      </c>
      <c r="CF33" s="29"/>
      <c r="CG33" s="29"/>
      <c r="CH33" s="29"/>
      <c r="CI33" s="29"/>
      <c r="CJ33" s="29"/>
      <c r="CK33" s="180"/>
      <c r="CL33" s="180"/>
      <c r="CM33" s="180"/>
      <c r="CN33" s="180"/>
      <c r="CO33" s="180"/>
      <c r="CP33" s="108"/>
      <c r="CQ33" s="179">
        <f t="shared" si="8"/>
        <v>0</v>
      </c>
      <c r="CR33" s="29"/>
      <c r="CS33" s="29"/>
      <c r="CT33" s="29"/>
      <c r="CU33" s="29"/>
      <c r="CV33" s="29"/>
      <c r="CW33" s="180"/>
      <c r="CX33" s="180"/>
      <c r="CY33" s="180"/>
      <c r="CZ33" s="180"/>
      <c r="DA33" s="180"/>
      <c r="DB33" s="108"/>
    </row>
    <row r="34" spans="1:106" x14ac:dyDescent="0.2">
      <c r="A34" s="106"/>
      <c r="B34" s="106"/>
      <c r="C34" s="179">
        <f t="shared" si="5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80"/>
      <c r="U34" s="180"/>
      <c r="V34" s="180"/>
      <c r="W34" s="29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08"/>
      <c r="AQ34" s="179">
        <f t="shared" si="6"/>
        <v>0</v>
      </c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180"/>
      <c r="BI34" s="180"/>
      <c r="BJ34" s="180"/>
      <c r="BK34" s="29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79">
        <f t="shared" si="7"/>
        <v>0</v>
      </c>
      <c r="CF34" s="29"/>
      <c r="CG34" s="29"/>
      <c r="CH34" s="29"/>
      <c r="CI34" s="29"/>
      <c r="CJ34" s="29"/>
      <c r="CK34" s="180"/>
      <c r="CL34" s="180"/>
      <c r="CM34" s="180"/>
      <c r="CN34" s="180"/>
      <c r="CO34" s="180"/>
      <c r="CP34" s="108"/>
      <c r="CQ34" s="179">
        <f t="shared" si="8"/>
        <v>0</v>
      </c>
      <c r="CR34" s="29"/>
      <c r="CS34" s="29"/>
      <c r="CT34" s="29"/>
      <c r="CU34" s="29"/>
      <c r="CV34" s="29"/>
      <c r="CW34" s="180"/>
      <c r="CX34" s="180"/>
      <c r="CY34" s="180"/>
      <c r="CZ34" s="180"/>
      <c r="DA34" s="180"/>
      <c r="DB34" s="108"/>
    </row>
    <row r="35" spans="1:106" x14ac:dyDescent="0.2">
      <c r="A35" s="106"/>
      <c r="B35" s="106"/>
      <c r="C35" s="179">
        <f t="shared" si="5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80"/>
      <c r="U35" s="180"/>
      <c r="V35" s="180"/>
      <c r="W35" s="29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08"/>
      <c r="AQ35" s="179">
        <f t="shared" si="6"/>
        <v>0</v>
      </c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180"/>
      <c r="BI35" s="180"/>
      <c r="BJ35" s="180"/>
      <c r="BK35" s="29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79">
        <f t="shared" si="7"/>
        <v>0</v>
      </c>
      <c r="CF35" s="29"/>
      <c r="CG35" s="29"/>
      <c r="CH35" s="29"/>
      <c r="CI35" s="29"/>
      <c r="CJ35" s="29"/>
      <c r="CK35" s="180"/>
      <c r="CL35" s="180"/>
      <c r="CM35" s="180"/>
      <c r="CN35" s="180"/>
      <c r="CO35" s="180"/>
      <c r="CP35" s="108"/>
      <c r="CQ35" s="179">
        <f t="shared" si="8"/>
        <v>0</v>
      </c>
      <c r="CR35" s="29"/>
      <c r="CS35" s="29"/>
      <c r="CT35" s="29"/>
      <c r="CU35" s="29"/>
      <c r="CV35" s="29"/>
      <c r="CW35" s="180"/>
      <c r="CX35" s="180"/>
      <c r="CY35" s="180"/>
      <c r="CZ35" s="180"/>
      <c r="DA35" s="180"/>
      <c r="DB35" s="108"/>
    </row>
    <row r="36" spans="1:106" x14ac:dyDescent="0.2">
      <c r="A36" s="106"/>
      <c r="B36" s="106"/>
      <c r="C36" s="179">
        <f t="shared" si="5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80"/>
      <c r="U36" s="180"/>
      <c r="V36" s="180"/>
      <c r="W36" s="29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08"/>
      <c r="AQ36" s="179">
        <f t="shared" si="6"/>
        <v>0</v>
      </c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180"/>
      <c r="BI36" s="180"/>
      <c r="BJ36" s="180"/>
      <c r="BK36" s="29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79">
        <f t="shared" si="7"/>
        <v>0</v>
      </c>
      <c r="CF36" s="29"/>
      <c r="CG36" s="29"/>
      <c r="CH36" s="29"/>
      <c r="CI36" s="29"/>
      <c r="CJ36" s="29"/>
      <c r="CK36" s="180"/>
      <c r="CL36" s="180"/>
      <c r="CM36" s="180"/>
      <c r="CN36" s="180"/>
      <c r="CO36" s="180"/>
      <c r="CP36" s="108"/>
      <c r="CQ36" s="179">
        <f t="shared" si="8"/>
        <v>0</v>
      </c>
      <c r="CR36" s="29"/>
      <c r="CS36" s="29"/>
      <c r="CT36" s="29"/>
      <c r="CU36" s="29"/>
      <c r="CV36" s="29"/>
      <c r="CW36" s="180"/>
      <c r="CX36" s="180"/>
      <c r="CY36" s="180"/>
      <c r="CZ36" s="180"/>
      <c r="DA36" s="180"/>
      <c r="DB36" s="108"/>
    </row>
    <row r="37" spans="1:106" x14ac:dyDescent="0.2">
      <c r="A37" s="106"/>
      <c r="B37" s="106"/>
      <c r="C37" s="179">
        <f t="shared" si="5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80"/>
      <c r="U37" s="180"/>
      <c r="V37" s="180"/>
      <c r="W37" s="29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08"/>
      <c r="AQ37" s="179">
        <f t="shared" si="6"/>
        <v>0</v>
      </c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180"/>
      <c r="BI37" s="180"/>
      <c r="BJ37" s="180"/>
      <c r="BK37" s="29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79">
        <f t="shared" si="7"/>
        <v>0</v>
      </c>
      <c r="CF37" s="29"/>
      <c r="CG37" s="29"/>
      <c r="CH37" s="29"/>
      <c r="CI37" s="29"/>
      <c r="CJ37" s="29"/>
      <c r="CK37" s="180"/>
      <c r="CL37" s="180"/>
      <c r="CM37" s="180"/>
      <c r="CN37" s="180"/>
      <c r="CO37" s="180"/>
      <c r="CP37" s="108"/>
      <c r="CQ37" s="179">
        <f t="shared" si="8"/>
        <v>0</v>
      </c>
      <c r="CR37" s="29"/>
      <c r="CS37" s="29"/>
      <c r="CT37" s="29"/>
      <c r="CU37" s="29"/>
      <c r="CV37" s="29"/>
      <c r="CW37" s="180"/>
      <c r="CX37" s="180"/>
      <c r="CY37" s="180"/>
      <c r="CZ37" s="180"/>
      <c r="DA37" s="180"/>
      <c r="DB37" s="108"/>
    </row>
    <row r="38" spans="1:106" x14ac:dyDescent="0.2">
      <c r="A38" s="106"/>
      <c r="B38" s="106"/>
      <c r="C38" s="179">
        <f t="shared" si="5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80"/>
      <c r="U38" s="180"/>
      <c r="V38" s="180"/>
      <c r="W38" s="29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08"/>
      <c r="AQ38" s="179">
        <f t="shared" si="6"/>
        <v>0</v>
      </c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180"/>
      <c r="BI38" s="180"/>
      <c r="BJ38" s="180"/>
      <c r="BK38" s="29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79">
        <f t="shared" si="7"/>
        <v>0</v>
      </c>
      <c r="CF38" s="29"/>
      <c r="CG38" s="29"/>
      <c r="CH38" s="29"/>
      <c r="CI38" s="29"/>
      <c r="CJ38" s="29"/>
      <c r="CK38" s="180"/>
      <c r="CL38" s="180"/>
      <c r="CM38" s="180"/>
      <c r="CN38" s="180"/>
      <c r="CO38" s="180"/>
      <c r="CP38" s="108"/>
      <c r="CQ38" s="179">
        <f t="shared" si="8"/>
        <v>0</v>
      </c>
      <c r="CR38" s="29"/>
      <c r="CS38" s="29"/>
      <c r="CT38" s="29"/>
      <c r="CU38" s="29"/>
      <c r="CV38" s="29"/>
      <c r="CW38" s="180"/>
      <c r="CX38" s="180"/>
      <c r="CY38" s="180"/>
      <c r="CZ38" s="180"/>
      <c r="DA38" s="180"/>
      <c r="DB38" s="108"/>
    </row>
    <row r="39" spans="1:106" x14ac:dyDescent="0.2">
      <c r="A39" s="106"/>
      <c r="B39" s="106"/>
      <c r="C39" s="179">
        <f t="shared" si="5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180"/>
      <c r="U39" s="180"/>
      <c r="V39" s="180"/>
      <c r="W39" s="29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08"/>
      <c r="AQ39" s="179">
        <f t="shared" si="6"/>
        <v>0</v>
      </c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180"/>
      <c r="BI39" s="180"/>
      <c r="BJ39" s="180"/>
      <c r="BK39" s="29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79">
        <f t="shared" si="7"/>
        <v>0</v>
      </c>
      <c r="CF39" s="29"/>
      <c r="CG39" s="29"/>
      <c r="CH39" s="29"/>
      <c r="CI39" s="29"/>
      <c r="CJ39" s="29"/>
      <c r="CK39" s="180"/>
      <c r="CL39" s="180"/>
      <c r="CM39" s="180"/>
      <c r="CN39" s="180"/>
      <c r="CO39" s="180"/>
      <c r="CP39" s="108"/>
      <c r="CQ39" s="179">
        <f t="shared" si="8"/>
        <v>0</v>
      </c>
      <c r="CR39" s="29"/>
      <c r="CS39" s="29"/>
      <c r="CT39" s="29"/>
      <c r="CU39" s="29"/>
      <c r="CV39" s="29"/>
      <c r="CW39" s="180"/>
      <c r="CX39" s="180"/>
      <c r="CY39" s="180"/>
      <c r="CZ39" s="180"/>
      <c r="DA39" s="180"/>
      <c r="DB39" s="108"/>
    </row>
    <row r="40" spans="1:106" x14ac:dyDescent="0.2">
      <c r="A40" s="106"/>
      <c r="B40" s="106"/>
      <c r="C40" s="179">
        <f t="shared" si="5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180"/>
      <c r="U40" s="180"/>
      <c r="V40" s="180"/>
      <c r="W40" s="29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08"/>
      <c r="AQ40" s="179">
        <f t="shared" si="6"/>
        <v>0</v>
      </c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180"/>
      <c r="BI40" s="180"/>
      <c r="BJ40" s="180"/>
      <c r="BK40" s="29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79">
        <f t="shared" si="7"/>
        <v>0</v>
      </c>
      <c r="CF40" s="29"/>
      <c r="CG40" s="29"/>
      <c r="CH40" s="29"/>
      <c r="CI40" s="29"/>
      <c r="CJ40" s="29"/>
      <c r="CK40" s="180"/>
      <c r="CL40" s="180"/>
      <c r="CM40" s="180"/>
      <c r="CN40" s="180"/>
      <c r="CO40" s="180"/>
      <c r="CP40" s="108"/>
      <c r="CQ40" s="179">
        <f t="shared" si="8"/>
        <v>0</v>
      </c>
      <c r="CR40" s="29"/>
      <c r="CS40" s="29"/>
      <c r="CT40" s="29"/>
      <c r="CU40" s="29"/>
      <c r="CV40" s="29"/>
      <c r="CW40" s="180"/>
      <c r="CX40" s="180"/>
      <c r="CY40" s="180"/>
      <c r="CZ40" s="180"/>
      <c r="DA40" s="180"/>
      <c r="DB40" s="108"/>
    </row>
    <row r="41" spans="1:106" x14ac:dyDescent="0.2">
      <c r="A41" s="106"/>
      <c r="B41" s="106"/>
      <c r="C41" s="179">
        <f t="shared" si="5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80"/>
      <c r="U41" s="180"/>
      <c r="V41" s="180"/>
      <c r="W41" s="29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08"/>
      <c r="AQ41" s="179">
        <f t="shared" si="6"/>
        <v>0</v>
      </c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180"/>
      <c r="BI41" s="180"/>
      <c r="BJ41" s="180"/>
      <c r="BK41" s="29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79">
        <f t="shared" si="7"/>
        <v>0</v>
      </c>
      <c r="CF41" s="29"/>
      <c r="CG41" s="29"/>
      <c r="CH41" s="29"/>
      <c r="CI41" s="29"/>
      <c r="CJ41" s="29"/>
      <c r="CK41" s="180"/>
      <c r="CL41" s="180"/>
      <c r="CM41" s="180"/>
      <c r="CN41" s="180"/>
      <c r="CO41" s="180"/>
      <c r="CP41" s="108"/>
      <c r="CQ41" s="179">
        <f t="shared" si="8"/>
        <v>0</v>
      </c>
      <c r="CR41" s="29"/>
      <c r="CS41" s="29"/>
      <c r="CT41" s="29"/>
      <c r="CU41" s="29"/>
      <c r="CV41" s="29"/>
      <c r="CW41" s="180"/>
      <c r="CX41" s="180"/>
      <c r="CY41" s="180"/>
      <c r="CZ41" s="180"/>
      <c r="DA41" s="180"/>
      <c r="DB41" s="108"/>
    </row>
    <row r="42" spans="1:106" x14ac:dyDescent="0.2">
      <c r="A42" s="106"/>
      <c r="B42" s="106"/>
      <c r="C42" s="179">
        <f t="shared" si="5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80"/>
      <c r="U42" s="180"/>
      <c r="V42" s="180"/>
      <c r="W42" s="29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08"/>
      <c r="AQ42" s="179">
        <f t="shared" si="6"/>
        <v>0</v>
      </c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180"/>
      <c r="BI42" s="180"/>
      <c r="BJ42" s="180"/>
      <c r="BK42" s="29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538">
        <f t="shared" si="7"/>
        <v>0</v>
      </c>
      <c r="CF42" s="539"/>
      <c r="CG42" s="539"/>
      <c r="CH42" s="539"/>
      <c r="CI42" s="539"/>
      <c r="CJ42" s="539"/>
      <c r="CK42" s="540"/>
      <c r="CL42" s="540"/>
      <c r="CM42" s="540"/>
      <c r="CN42" s="540"/>
      <c r="CO42" s="540"/>
      <c r="CP42" s="541"/>
      <c r="CQ42" s="538">
        <f t="shared" si="8"/>
        <v>0</v>
      </c>
      <c r="CR42" s="539"/>
      <c r="CS42" s="539"/>
      <c r="CT42" s="539"/>
      <c r="CU42" s="539"/>
      <c r="CV42" s="539"/>
      <c r="CW42" s="540"/>
      <c r="CX42" s="540"/>
      <c r="CY42" s="540"/>
      <c r="CZ42" s="540"/>
      <c r="DA42" s="540"/>
      <c r="DB42" s="541"/>
    </row>
    <row r="43" spans="1:106" x14ac:dyDescent="0.2">
      <c r="A43" s="106"/>
      <c r="B43" s="106"/>
      <c r="C43" s="179">
        <f t="shared" si="5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180"/>
      <c r="U43" s="180"/>
      <c r="V43" s="180"/>
      <c r="W43" s="29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08"/>
      <c r="AQ43" s="179">
        <f t="shared" si="6"/>
        <v>0</v>
      </c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180"/>
      <c r="BI43" s="180"/>
      <c r="BJ43" s="180"/>
      <c r="BK43" s="29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79">
        <f t="shared" si="7"/>
        <v>0</v>
      </c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108"/>
      <c r="CQ43" s="179">
        <f t="shared" si="8"/>
        <v>0</v>
      </c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108"/>
    </row>
    <row r="44" spans="1:106" x14ac:dyDescent="0.2">
      <c r="A44" s="106"/>
      <c r="B44" s="106"/>
      <c r="C44" s="179">
        <f t="shared" si="5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180"/>
      <c r="U44" s="180"/>
      <c r="V44" s="180"/>
      <c r="W44" s="29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08"/>
      <c r="AQ44" s="179">
        <f t="shared" si="6"/>
        <v>0</v>
      </c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180"/>
      <c r="BI44" s="180"/>
      <c r="BJ44" s="180"/>
      <c r="BK44" s="29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79">
        <f t="shared" si="7"/>
        <v>0</v>
      </c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108"/>
      <c r="CQ44" s="179">
        <f t="shared" si="8"/>
        <v>0</v>
      </c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108"/>
    </row>
    <row r="45" spans="1:106" x14ac:dyDescent="0.2">
      <c r="A45" s="106"/>
      <c r="B45" s="106"/>
      <c r="C45" s="179">
        <f t="shared" si="5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80"/>
      <c r="U45" s="180"/>
      <c r="V45" s="180"/>
      <c r="W45" s="29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08"/>
      <c r="AQ45" s="179">
        <f t="shared" si="6"/>
        <v>0</v>
      </c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180"/>
      <c r="BI45" s="180"/>
      <c r="BJ45" s="180"/>
      <c r="BK45" s="29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79">
        <f t="shared" si="7"/>
        <v>0</v>
      </c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108"/>
      <c r="CQ45" s="179">
        <f t="shared" si="8"/>
        <v>0</v>
      </c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108"/>
    </row>
    <row r="46" spans="1:106" x14ac:dyDescent="0.2">
      <c r="A46" s="106"/>
      <c r="B46" s="106"/>
      <c r="C46" s="179">
        <f t="shared" si="5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180"/>
      <c r="U46" s="180"/>
      <c r="V46" s="180"/>
      <c r="W46" s="29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08"/>
      <c r="AQ46" s="179">
        <f t="shared" si="6"/>
        <v>0</v>
      </c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180"/>
      <c r="BI46" s="180"/>
      <c r="BJ46" s="180"/>
      <c r="BK46" s="29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79">
        <f t="shared" si="7"/>
        <v>0</v>
      </c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108"/>
      <c r="CQ46" s="179">
        <f t="shared" si="8"/>
        <v>0</v>
      </c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108"/>
    </row>
    <row r="47" spans="1:106" ht="13.5" thickBot="1" x14ac:dyDescent="0.25">
      <c r="A47" s="115"/>
      <c r="B47" s="115"/>
      <c r="C47" s="179">
        <f t="shared" si="5"/>
        <v>0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81"/>
      <c r="U47" s="181"/>
      <c r="V47" s="181"/>
      <c r="W47" s="118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19"/>
      <c r="AQ47" s="179">
        <f t="shared" si="6"/>
        <v>0</v>
      </c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81"/>
      <c r="BI47" s="181"/>
      <c r="BJ47" s="181"/>
      <c r="BK47" s="118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543">
        <f t="shared" si="7"/>
        <v>0</v>
      </c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9"/>
      <c r="CQ47" s="543">
        <f t="shared" si="8"/>
        <v>0</v>
      </c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9"/>
    </row>
    <row r="48" spans="1:106" x14ac:dyDescent="0.2">
      <c r="A48" s="51"/>
    </row>
    <row r="49" spans="1:82" ht="12.75" customHeight="1" x14ac:dyDescent="0.2">
      <c r="A49" s="51"/>
      <c r="U49" s="131"/>
      <c r="V49" s="131"/>
      <c r="AZ49" s="512" t="s">
        <v>52</v>
      </c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</row>
    <row r="50" spans="1:82" s="28" customFormat="1" ht="12.75" customHeight="1" x14ac:dyDescent="0.2">
      <c r="A50" s="134"/>
      <c r="U50" s="131"/>
      <c r="V50" s="131"/>
      <c r="BE50" s="505" t="s">
        <v>644</v>
      </c>
      <c r="BF50" s="169"/>
      <c r="BG50" s="169"/>
      <c r="BH50" s="169"/>
      <c r="BI50" s="169"/>
      <c r="BJ50" s="169"/>
      <c r="BK50" s="169"/>
      <c r="BL50" s="535"/>
      <c r="BM50" s="535"/>
      <c r="BN50" s="535"/>
      <c r="BO50" s="535"/>
      <c r="BP50" s="535"/>
      <c r="BQ50" s="535"/>
      <c r="BR50" s="535"/>
      <c r="BS50" s="535"/>
      <c r="BT50" s="535"/>
      <c r="BU50" s="535"/>
      <c r="BV50" s="535"/>
      <c r="BW50" s="535"/>
      <c r="BX50" s="535"/>
      <c r="BY50" s="535"/>
      <c r="BZ50" s="535"/>
      <c r="CA50" s="535"/>
      <c r="CB50" s="535"/>
      <c r="CC50" s="535"/>
      <c r="CD50" s="169"/>
    </row>
    <row r="51" spans="1:82" s="28" customFormat="1" ht="12.75" customHeight="1" x14ac:dyDescent="0.2">
      <c r="A51" s="134"/>
      <c r="U51" s="131"/>
      <c r="V51" s="131"/>
      <c r="AZ51" s="27" t="s">
        <v>652</v>
      </c>
      <c r="BE51" s="505"/>
      <c r="BF51" s="511"/>
      <c r="BG51" s="511"/>
      <c r="BH51" s="511"/>
      <c r="BI51" s="511"/>
      <c r="BJ51" s="511"/>
      <c r="BK51" s="511"/>
      <c r="BL51" s="535"/>
      <c r="BM51" s="535"/>
      <c r="BN51" s="535"/>
      <c r="BO51" s="535"/>
      <c r="BP51" s="535"/>
      <c r="BQ51" s="535"/>
      <c r="BR51" s="535"/>
      <c r="BS51" s="535"/>
      <c r="BT51" s="535"/>
      <c r="BU51" s="535"/>
      <c r="BV51" s="535"/>
      <c r="BW51" s="535"/>
      <c r="BX51" s="535"/>
      <c r="BY51" s="535"/>
      <c r="BZ51" s="535"/>
      <c r="CA51" s="535"/>
      <c r="CB51" s="535"/>
      <c r="CC51" s="535"/>
      <c r="CD51" s="511"/>
    </row>
    <row r="52" spans="1:82" s="28" customFormat="1" ht="12.75" customHeight="1" x14ac:dyDescent="0.2">
      <c r="A52" s="134"/>
      <c r="U52" s="131"/>
      <c r="V52" s="131"/>
      <c r="AZ52" s="28" t="s">
        <v>786</v>
      </c>
      <c r="BE52" s="505"/>
      <c r="BF52" s="511"/>
      <c r="BG52" s="511"/>
      <c r="BH52" s="511"/>
      <c r="BI52" s="511"/>
      <c r="BJ52" s="511"/>
      <c r="BK52" s="511"/>
      <c r="BL52" s="535"/>
      <c r="BM52" s="535"/>
      <c r="BN52" s="535"/>
      <c r="BO52" s="535"/>
      <c r="BP52" s="535"/>
      <c r="BQ52" s="535"/>
      <c r="BR52" s="535"/>
      <c r="BS52" s="535"/>
      <c r="BT52" s="535"/>
      <c r="BU52" s="535"/>
      <c r="BV52" s="535"/>
      <c r="BW52" s="535"/>
      <c r="BX52" s="535"/>
      <c r="BY52" s="535"/>
      <c r="BZ52" s="535"/>
      <c r="CA52" s="535"/>
      <c r="CB52" s="535"/>
      <c r="CC52" s="535"/>
      <c r="CD52" s="511"/>
    </row>
    <row r="53" spans="1:82" ht="12.75" customHeight="1" x14ac:dyDescent="0.25">
      <c r="F53" s="32"/>
      <c r="Q53" s="33"/>
      <c r="R53" s="33"/>
      <c r="S53" s="33"/>
      <c r="T53" s="33"/>
      <c r="U53" s="76"/>
      <c r="V53" s="76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Q53" s="128" t="s">
        <v>64</v>
      </c>
      <c r="AT53" s="31" t="s">
        <v>844</v>
      </c>
      <c r="AY53" s="78" t="s">
        <v>845</v>
      </c>
      <c r="BC53" s="33"/>
      <c r="BD53" s="33"/>
      <c r="BE53" s="33"/>
      <c r="BF53" s="33"/>
      <c r="BG53" s="76"/>
      <c r="BH53" s="76"/>
    </row>
    <row r="54" spans="1:82" ht="16.5" x14ac:dyDescent="0.25">
      <c r="B54" s="132"/>
      <c r="F54" s="32"/>
      <c r="Q54" s="33"/>
      <c r="R54" s="33"/>
      <c r="S54" s="33"/>
      <c r="T54" s="33"/>
      <c r="U54" s="88"/>
      <c r="V54" s="88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Q54" s="32"/>
      <c r="AR54" s="129"/>
      <c r="AT54" s="31"/>
      <c r="AY54" s="88"/>
      <c r="BC54" s="33"/>
      <c r="BD54" s="33"/>
      <c r="BE54" s="33"/>
      <c r="BF54" s="33"/>
      <c r="BG54" s="88"/>
      <c r="BH54" s="88"/>
    </row>
    <row r="55" spans="1:82" ht="16.5" customHeight="1" x14ac:dyDescent="0.25">
      <c r="B55" s="132"/>
      <c r="F55" s="182"/>
      <c r="Q55" s="182"/>
      <c r="R55" s="182"/>
      <c r="S55" s="182"/>
      <c r="T55" s="182"/>
      <c r="U55" s="182"/>
      <c r="V55" s="182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Q55" s="182"/>
      <c r="AR55" s="129"/>
      <c r="AT55" s="38" t="s">
        <v>825</v>
      </c>
      <c r="AY55" s="38" t="s">
        <v>837</v>
      </c>
      <c r="BC55" s="182"/>
      <c r="BD55" s="182"/>
      <c r="BE55" s="182"/>
      <c r="BF55" s="182"/>
      <c r="BG55" s="182"/>
      <c r="BH55" s="182"/>
    </row>
    <row r="56" spans="1:82" x14ac:dyDescent="0.2">
      <c r="B56" s="98"/>
      <c r="O56" s="38"/>
      <c r="P56" s="182"/>
      <c r="Q56" s="182"/>
      <c r="R56" s="182"/>
      <c r="S56" s="182"/>
      <c r="T56" s="182"/>
      <c r="U56" s="182"/>
      <c r="V56" s="182"/>
      <c r="BA56" s="38"/>
      <c r="BB56" s="182"/>
      <c r="BC56" s="182"/>
      <c r="BD56" s="182"/>
      <c r="BE56" s="182"/>
      <c r="BF56" s="182"/>
      <c r="BG56" s="182"/>
      <c r="BH56" s="182"/>
    </row>
    <row r="57" spans="1:82" x14ac:dyDescent="0.2">
      <c r="B57" s="98"/>
      <c r="O57" s="38"/>
      <c r="P57" s="182"/>
      <c r="Q57" s="182"/>
      <c r="R57" s="182"/>
      <c r="S57" s="182"/>
      <c r="T57" s="182"/>
      <c r="U57" s="182"/>
      <c r="V57" s="182"/>
      <c r="BA57" s="38"/>
      <c r="BB57" s="182"/>
      <c r="BC57" s="182"/>
      <c r="BD57" s="182"/>
      <c r="BE57" s="182"/>
      <c r="BF57" s="182"/>
      <c r="BG57" s="182"/>
      <c r="BH57" s="182"/>
    </row>
    <row r="58" spans="1:82" x14ac:dyDescent="0.2">
      <c r="B58" s="98"/>
      <c r="O58" s="38"/>
      <c r="P58" s="182"/>
      <c r="Q58" s="182"/>
      <c r="R58" s="182"/>
      <c r="S58" s="182"/>
      <c r="T58" s="182"/>
      <c r="U58" s="182"/>
      <c r="V58" s="182"/>
      <c r="BA58" s="38"/>
      <c r="BB58" s="182"/>
      <c r="BC58" s="182"/>
      <c r="BD58" s="182"/>
      <c r="BE58" s="182"/>
      <c r="BF58" s="182"/>
      <c r="BG58" s="182"/>
      <c r="BH58" s="182"/>
    </row>
    <row r="59" spans="1:82" x14ac:dyDescent="0.2">
      <c r="B59" s="98"/>
      <c r="O59" s="38"/>
      <c r="P59" s="182"/>
      <c r="Q59" s="182"/>
      <c r="R59" s="182"/>
      <c r="S59" s="182"/>
      <c r="T59" s="182"/>
      <c r="U59" s="182"/>
      <c r="V59" s="182"/>
      <c r="BA59" s="38"/>
      <c r="BB59" s="182"/>
      <c r="BC59" s="182"/>
      <c r="BD59" s="182"/>
      <c r="BE59" s="182"/>
      <c r="BF59" s="182"/>
      <c r="BG59" s="182"/>
      <c r="BH59" s="182"/>
    </row>
    <row r="60" spans="1:82" x14ac:dyDescent="0.2">
      <c r="B60" s="98"/>
      <c r="O60" s="38"/>
      <c r="P60" s="182"/>
      <c r="Q60" s="182"/>
      <c r="R60" s="182"/>
      <c r="S60" s="182"/>
      <c r="T60" s="182"/>
      <c r="U60" s="182"/>
      <c r="V60" s="182"/>
      <c r="BA60" s="38"/>
      <c r="BB60" s="182"/>
      <c r="BC60" s="182"/>
      <c r="BD60" s="182"/>
      <c r="BE60" s="182"/>
      <c r="BF60" s="182"/>
      <c r="BG60" s="182"/>
      <c r="BH60" s="182"/>
    </row>
    <row r="61" spans="1:82" x14ac:dyDescent="0.2">
      <c r="B61" s="98"/>
      <c r="O61" s="38"/>
      <c r="P61" s="182"/>
      <c r="Q61" s="182"/>
      <c r="R61" s="182"/>
      <c r="S61" s="182"/>
      <c r="T61" s="182"/>
      <c r="U61" s="182"/>
      <c r="V61" s="182"/>
      <c r="BA61" s="38"/>
      <c r="BB61" s="182"/>
      <c r="BC61" s="182"/>
      <c r="BD61" s="182"/>
      <c r="BE61" s="182"/>
      <c r="BF61" s="182"/>
      <c r="BG61" s="182"/>
      <c r="BH61" s="182"/>
    </row>
    <row r="62" spans="1:82" x14ac:dyDescent="0.2">
      <c r="B62" s="98"/>
      <c r="O62" s="38"/>
      <c r="P62" s="182"/>
      <c r="Q62" s="182"/>
      <c r="R62" s="182"/>
      <c r="S62" s="182"/>
      <c r="T62" s="182"/>
      <c r="U62" s="182"/>
      <c r="V62" s="182"/>
      <c r="BA62" s="38"/>
      <c r="BB62" s="182"/>
      <c r="BC62" s="182"/>
      <c r="BD62" s="182"/>
      <c r="BE62" s="182"/>
      <c r="BF62" s="182"/>
      <c r="BG62" s="182"/>
      <c r="BH62" s="182"/>
    </row>
    <row r="63" spans="1:82" x14ac:dyDescent="0.2">
      <c r="B63" s="98"/>
      <c r="O63" s="38"/>
      <c r="P63" s="182"/>
      <c r="Q63" s="182"/>
      <c r="R63" s="182"/>
      <c r="S63" s="182"/>
      <c r="T63" s="182"/>
      <c r="U63" s="182"/>
      <c r="V63" s="182"/>
      <c r="BA63" s="38"/>
      <c r="BB63" s="182"/>
      <c r="BC63" s="182"/>
      <c r="BD63" s="182"/>
      <c r="BE63" s="182"/>
      <c r="BF63" s="182"/>
      <c r="BG63" s="182"/>
      <c r="BH63" s="182"/>
    </row>
    <row r="64" spans="1:82" x14ac:dyDescent="0.2">
      <c r="B64" s="98"/>
      <c r="O64" s="38"/>
      <c r="P64" s="182"/>
      <c r="Q64" s="182"/>
      <c r="R64" s="182"/>
      <c r="S64" s="182"/>
      <c r="T64" s="182"/>
      <c r="U64" s="182"/>
      <c r="V64" s="182"/>
      <c r="BA64" s="38"/>
      <c r="BB64" s="182"/>
      <c r="BC64" s="182"/>
      <c r="BD64" s="182"/>
      <c r="BE64" s="182"/>
      <c r="BF64" s="182"/>
      <c r="BG64" s="182"/>
      <c r="BH64" s="182"/>
    </row>
  </sheetData>
  <sheetProtection formatCells="0" formatColumns="0" formatRows="0" insertColumns="0" insertRows="0" insertHyperlinks="0" deleteColumns="0" deleteRows="0" sort="0" autoFilter="0" pivotTables="0"/>
  <mergeCells count="14">
    <mergeCell ref="CE5:DB5"/>
    <mergeCell ref="A5:A8"/>
    <mergeCell ref="B5:B8"/>
    <mergeCell ref="CE6:CP6"/>
    <mergeCell ref="CQ6:DB6"/>
    <mergeCell ref="CE7:CP7"/>
    <mergeCell ref="CQ7:DB7"/>
    <mergeCell ref="C2:AP2"/>
    <mergeCell ref="C6:AP6"/>
    <mergeCell ref="AQ6:CD6"/>
    <mergeCell ref="C7:AP7"/>
    <mergeCell ref="AQ7:CD7"/>
    <mergeCell ref="C5:AP5"/>
    <mergeCell ref="AQ5:C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G55"/>
  <sheetViews>
    <sheetView zoomScaleNormal="100" workbookViewId="0">
      <selection activeCell="B9" sqref="B9"/>
    </sheetView>
  </sheetViews>
  <sheetFormatPr defaultRowHeight="12.75" x14ac:dyDescent="0.2"/>
  <cols>
    <col min="1" max="1" width="4.28515625" customWidth="1"/>
    <col min="2" max="2" width="32.85546875" customWidth="1"/>
    <col min="3" max="3" width="6.28515625" customWidth="1"/>
    <col min="4" max="4" width="4" customWidth="1"/>
    <col min="5" max="5" width="5.42578125" bestFit="1" customWidth="1"/>
    <col min="6" max="6" width="5.85546875" bestFit="1" customWidth="1"/>
    <col min="7" max="7" width="4.85546875" customWidth="1"/>
    <col min="8" max="8" width="5.5703125" customWidth="1"/>
    <col min="9" max="9" width="5.140625" customWidth="1"/>
    <col min="10" max="10" width="4.42578125" bestFit="1" customWidth="1"/>
    <col min="11" max="11" width="4.42578125" customWidth="1"/>
    <col min="12" max="12" width="5.42578125" bestFit="1" customWidth="1"/>
    <col min="13" max="13" width="5.85546875" bestFit="1" customWidth="1"/>
    <col min="14" max="14" width="4.5703125" customWidth="1"/>
    <col min="15" max="15" width="4.85546875" customWidth="1"/>
    <col min="16" max="16" width="4.5703125" bestFit="1" customWidth="1"/>
    <col min="17" max="17" width="4.28515625" customWidth="1"/>
    <col min="18" max="18" width="5.5703125" customWidth="1"/>
    <col min="19" max="19" width="5.42578125" bestFit="1" customWidth="1"/>
    <col min="20" max="20" width="5.85546875" bestFit="1" customWidth="1"/>
    <col min="21" max="21" width="4.85546875" bestFit="1" customWidth="1"/>
    <col min="22" max="22" width="5.140625" bestFit="1" customWidth="1"/>
    <col min="23" max="23" width="4.5703125" bestFit="1" customWidth="1"/>
    <col min="24" max="24" width="4.42578125" bestFit="1" customWidth="1"/>
    <col min="25" max="25" width="4.42578125" customWidth="1"/>
    <col min="26" max="26" width="5.42578125" bestFit="1" customWidth="1"/>
    <col min="27" max="27" width="5.85546875" bestFit="1" customWidth="1"/>
    <col min="28" max="28" width="4.85546875" bestFit="1" customWidth="1"/>
    <col min="29" max="29" width="5.140625" bestFit="1" customWidth="1"/>
    <col min="30" max="30" width="4.5703125" bestFit="1" customWidth="1"/>
    <col min="31" max="32" width="4.42578125" customWidth="1"/>
    <col min="33" max="33" width="5.42578125" bestFit="1" customWidth="1"/>
    <col min="34" max="34" width="5.85546875" bestFit="1" customWidth="1"/>
    <col min="35" max="35" width="4.85546875" bestFit="1" customWidth="1"/>
    <col min="36" max="36" width="5.140625" bestFit="1" customWidth="1"/>
    <col min="37" max="37" width="4.5703125" bestFit="1" customWidth="1"/>
    <col min="38" max="38" width="4.42578125" bestFit="1" customWidth="1"/>
    <col min="39" max="39" width="4" customWidth="1"/>
    <col min="40" max="40" width="5.42578125" bestFit="1" customWidth="1"/>
    <col min="41" max="41" width="5.85546875" bestFit="1" customWidth="1"/>
    <col min="42" max="42" width="4.85546875" bestFit="1" customWidth="1"/>
    <col min="43" max="43" width="5.140625" bestFit="1" customWidth="1"/>
    <col min="44" max="44" width="4.5703125" bestFit="1" customWidth="1"/>
    <col min="45" max="45" width="4.42578125" bestFit="1" customWidth="1"/>
    <col min="46" max="46" width="4" customWidth="1"/>
    <col min="47" max="47" width="5.42578125" bestFit="1" customWidth="1"/>
    <col min="48" max="48" width="5.85546875" bestFit="1" customWidth="1"/>
    <col min="49" max="49" width="4.7109375" customWidth="1"/>
    <col min="50" max="50" width="5.140625" bestFit="1" customWidth="1"/>
    <col min="51" max="51" width="4.28515625" customWidth="1"/>
    <col min="52" max="52" width="4.140625" customWidth="1"/>
    <col min="53" max="53" width="4.42578125" customWidth="1"/>
    <col min="54" max="54" width="5" customWidth="1"/>
    <col min="55" max="55" width="5.5703125" customWidth="1"/>
    <col min="56" max="56" width="4.85546875" bestFit="1" customWidth="1"/>
    <col min="57" max="57" width="5.140625" bestFit="1" customWidth="1"/>
    <col min="58" max="58" width="4.5703125" bestFit="1" customWidth="1"/>
    <col min="59" max="59" width="4.42578125" bestFit="1" customWidth="1"/>
  </cols>
  <sheetData>
    <row r="1" spans="1:59" x14ac:dyDescent="0.2">
      <c r="B1" s="98" t="s">
        <v>270</v>
      </c>
      <c r="C1" s="98"/>
      <c r="D1" s="98"/>
    </row>
    <row r="2" spans="1:59" ht="15" x14ac:dyDescent="0.25">
      <c r="C2" s="980" t="s">
        <v>846</v>
      </c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  <c r="AF2" s="3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</row>
    <row r="3" spans="1:59" ht="13.5" thickBot="1" x14ac:dyDescent="0.25">
      <c r="L3" s="98"/>
    </row>
    <row r="4" spans="1:59" ht="13.5" customHeight="1" x14ac:dyDescent="0.2">
      <c r="A4" s="981" t="s">
        <v>271</v>
      </c>
      <c r="B4" s="1050" t="s">
        <v>272</v>
      </c>
      <c r="C4" s="1053" t="s">
        <v>273</v>
      </c>
      <c r="D4" s="988" t="s">
        <v>151</v>
      </c>
      <c r="E4" s="989"/>
      <c r="F4" s="989"/>
      <c r="G4" s="989"/>
      <c r="H4" s="989"/>
      <c r="I4" s="989"/>
      <c r="J4" s="990"/>
      <c r="K4" s="988" t="s">
        <v>274</v>
      </c>
      <c r="L4" s="989"/>
      <c r="M4" s="989"/>
      <c r="N4" s="989"/>
      <c r="O4" s="989"/>
      <c r="P4" s="989"/>
      <c r="Q4" s="990"/>
      <c r="R4" s="871" t="s">
        <v>275</v>
      </c>
      <c r="S4" s="872"/>
      <c r="T4" s="872"/>
      <c r="U4" s="872"/>
      <c r="V4" s="872"/>
      <c r="W4" s="872"/>
      <c r="X4" s="873"/>
      <c r="Y4" s="871" t="s">
        <v>276</v>
      </c>
      <c r="Z4" s="872"/>
      <c r="AA4" s="872"/>
      <c r="AB4" s="872"/>
      <c r="AC4" s="872"/>
      <c r="AD4" s="872"/>
      <c r="AE4" s="873"/>
      <c r="AF4" s="1016" t="s">
        <v>277</v>
      </c>
      <c r="AG4" s="989"/>
      <c r="AH4" s="989"/>
      <c r="AI4" s="989"/>
      <c r="AJ4" s="989"/>
      <c r="AK4" s="989"/>
      <c r="AL4" s="989"/>
      <c r="AM4" s="989"/>
      <c r="AN4" s="989"/>
      <c r="AO4" s="989"/>
      <c r="AP4" s="989"/>
      <c r="AQ4" s="989"/>
      <c r="AR4" s="989"/>
      <c r="AS4" s="990"/>
      <c r="AT4" s="1060" t="s">
        <v>278</v>
      </c>
      <c r="AU4" s="1010"/>
      <c r="AV4" s="1010"/>
      <c r="AW4" s="1010"/>
      <c r="AX4" s="1010"/>
      <c r="AY4" s="1010"/>
      <c r="AZ4" s="1011"/>
      <c r="BA4" s="1061" t="s">
        <v>279</v>
      </c>
      <c r="BB4" s="1040"/>
      <c r="BC4" s="1040"/>
      <c r="BD4" s="1040"/>
      <c r="BE4" s="1040"/>
      <c r="BF4" s="1040"/>
      <c r="BG4" s="1042"/>
    </row>
    <row r="5" spans="1:59" ht="16.5" customHeight="1" thickBot="1" x14ac:dyDescent="0.25">
      <c r="A5" s="982"/>
      <c r="B5" s="1051"/>
      <c r="C5" s="1054"/>
      <c r="D5" s="991"/>
      <c r="E5" s="877"/>
      <c r="F5" s="877"/>
      <c r="G5" s="877"/>
      <c r="H5" s="877"/>
      <c r="I5" s="877"/>
      <c r="J5" s="878"/>
      <c r="K5" s="991"/>
      <c r="L5" s="877"/>
      <c r="M5" s="877"/>
      <c r="N5" s="877"/>
      <c r="O5" s="877"/>
      <c r="P5" s="877"/>
      <c r="Q5" s="878"/>
      <c r="R5" s="948"/>
      <c r="S5" s="962"/>
      <c r="T5" s="962"/>
      <c r="U5" s="962"/>
      <c r="V5" s="962"/>
      <c r="W5" s="962"/>
      <c r="X5" s="963"/>
      <c r="Y5" s="1055"/>
      <c r="Z5" s="1056"/>
      <c r="AA5" s="1056"/>
      <c r="AB5" s="1056"/>
      <c r="AC5" s="1056"/>
      <c r="AD5" s="1056"/>
      <c r="AE5" s="1057"/>
      <c r="AF5" s="1065" t="s">
        <v>280</v>
      </c>
      <c r="AG5" s="877"/>
      <c r="AH5" s="877"/>
      <c r="AI5" s="877"/>
      <c r="AJ5" s="877"/>
      <c r="AK5" s="877"/>
      <c r="AL5" s="877"/>
      <c r="AM5" s="877" t="s">
        <v>45</v>
      </c>
      <c r="AN5" s="877"/>
      <c r="AO5" s="877"/>
      <c r="AP5" s="877"/>
      <c r="AQ5" s="877"/>
      <c r="AR5" s="877"/>
      <c r="AS5" s="878"/>
      <c r="AT5" s="991" t="s">
        <v>281</v>
      </c>
      <c r="AU5" s="877"/>
      <c r="AV5" s="877"/>
      <c r="AW5" s="877"/>
      <c r="AX5" s="877"/>
      <c r="AY5" s="877"/>
      <c r="AZ5" s="878"/>
      <c r="BA5" s="1062"/>
      <c r="BB5" s="1063"/>
      <c r="BC5" s="1063"/>
      <c r="BD5" s="1063"/>
      <c r="BE5" s="1063"/>
      <c r="BF5" s="1063"/>
      <c r="BG5" s="1064"/>
    </row>
    <row r="6" spans="1:59" ht="12.75" customHeight="1" x14ac:dyDescent="0.2">
      <c r="A6" s="982"/>
      <c r="B6" s="1051"/>
      <c r="C6" s="1054"/>
      <c r="D6" s="1004" t="s">
        <v>282</v>
      </c>
      <c r="E6" s="1005" t="s">
        <v>283</v>
      </c>
      <c r="F6" s="1005"/>
      <c r="G6" s="1005"/>
      <c r="H6" s="1005"/>
      <c r="I6" s="1005"/>
      <c r="J6" s="1006"/>
      <c r="K6" s="1004" t="s">
        <v>282</v>
      </c>
      <c r="L6" s="1005" t="s">
        <v>283</v>
      </c>
      <c r="M6" s="1005"/>
      <c r="N6" s="1005"/>
      <c r="O6" s="1005"/>
      <c r="P6" s="1005"/>
      <c r="Q6" s="1006"/>
      <c r="R6" s="1007" t="s">
        <v>282</v>
      </c>
      <c r="S6" s="1005" t="s">
        <v>283</v>
      </c>
      <c r="T6" s="1005"/>
      <c r="U6" s="1005"/>
      <c r="V6" s="1005"/>
      <c r="W6" s="1005"/>
      <c r="X6" s="1006"/>
      <c r="Y6" s="1058" t="s">
        <v>282</v>
      </c>
      <c r="Z6" s="1005" t="s">
        <v>283</v>
      </c>
      <c r="AA6" s="1005"/>
      <c r="AB6" s="1005"/>
      <c r="AC6" s="1005"/>
      <c r="AD6" s="1005"/>
      <c r="AE6" s="1006"/>
      <c r="AF6" s="1007" t="s">
        <v>282</v>
      </c>
      <c r="AG6" s="1005" t="s">
        <v>283</v>
      </c>
      <c r="AH6" s="1005"/>
      <c r="AI6" s="1005"/>
      <c r="AJ6" s="1005"/>
      <c r="AK6" s="1005"/>
      <c r="AL6" s="1006"/>
      <c r="AM6" s="1059" t="s">
        <v>282</v>
      </c>
      <c r="AN6" s="1005" t="s">
        <v>283</v>
      </c>
      <c r="AO6" s="1005"/>
      <c r="AP6" s="1005"/>
      <c r="AQ6" s="1005"/>
      <c r="AR6" s="1005"/>
      <c r="AS6" s="1006"/>
      <c r="AT6" s="1004" t="s">
        <v>282</v>
      </c>
      <c r="AU6" s="1005" t="s">
        <v>283</v>
      </c>
      <c r="AV6" s="1005"/>
      <c r="AW6" s="1005"/>
      <c r="AX6" s="1005"/>
      <c r="AY6" s="1005"/>
      <c r="AZ6" s="1006"/>
      <c r="BA6" s="1004" t="s">
        <v>282</v>
      </c>
      <c r="BB6" s="1005" t="s">
        <v>283</v>
      </c>
      <c r="BC6" s="1005"/>
      <c r="BD6" s="1005"/>
      <c r="BE6" s="1005"/>
      <c r="BF6" s="1005"/>
      <c r="BG6" s="1006"/>
    </row>
    <row r="7" spans="1:59" ht="24" customHeight="1" x14ac:dyDescent="0.2">
      <c r="A7" s="982"/>
      <c r="B7" s="1052"/>
      <c r="C7" s="1054"/>
      <c r="D7" s="1004"/>
      <c r="E7" s="410" t="s">
        <v>299</v>
      </c>
      <c r="F7" s="410" t="s">
        <v>300</v>
      </c>
      <c r="G7" s="410" t="s">
        <v>301</v>
      </c>
      <c r="H7" s="410" t="s">
        <v>302</v>
      </c>
      <c r="I7" s="410" t="s">
        <v>303</v>
      </c>
      <c r="J7" s="412" t="s">
        <v>290</v>
      </c>
      <c r="K7" s="1004"/>
      <c r="L7" s="410" t="s">
        <v>299</v>
      </c>
      <c r="M7" s="410" t="s">
        <v>300</v>
      </c>
      <c r="N7" s="410" t="s">
        <v>301</v>
      </c>
      <c r="O7" s="410" t="s">
        <v>302</v>
      </c>
      <c r="P7" s="410" t="s">
        <v>303</v>
      </c>
      <c r="Q7" s="412" t="s">
        <v>290</v>
      </c>
      <c r="R7" s="1007"/>
      <c r="S7" s="414" t="s">
        <v>299</v>
      </c>
      <c r="T7" s="414" t="s">
        <v>300</v>
      </c>
      <c r="U7" s="414" t="s">
        <v>301</v>
      </c>
      <c r="V7" s="414" t="s">
        <v>302</v>
      </c>
      <c r="W7" s="414" t="s">
        <v>303</v>
      </c>
      <c r="X7" s="415" t="s">
        <v>290</v>
      </c>
      <c r="Y7" s="1007"/>
      <c r="Z7" s="414" t="s">
        <v>299</v>
      </c>
      <c r="AA7" s="414" t="s">
        <v>300</v>
      </c>
      <c r="AB7" s="414" t="s">
        <v>301</v>
      </c>
      <c r="AC7" s="414" t="s">
        <v>302</v>
      </c>
      <c r="AD7" s="414" t="s">
        <v>303</v>
      </c>
      <c r="AE7" s="415" t="s">
        <v>290</v>
      </c>
      <c r="AF7" s="1007"/>
      <c r="AG7" s="410" t="s">
        <v>299</v>
      </c>
      <c r="AH7" s="410" t="s">
        <v>300</v>
      </c>
      <c r="AI7" s="410" t="s">
        <v>301</v>
      </c>
      <c r="AJ7" s="410" t="s">
        <v>302</v>
      </c>
      <c r="AK7" s="410" t="s">
        <v>303</v>
      </c>
      <c r="AL7" s="410" t="s">
        <v>290</v>
      </c>
      <c r="AM7" s="1059"/>
      <c r="AN7" s="410" t="s">
        <v>299</v>
      </c>
      <c r="AO7" s="410" t="s">
        <v>300</v>
      </c>
      <c r="AP7" s="410" t="s">
        <v>301</v>
      </c>
      <c r="AQ7" s="410" t="s">
        <v>302</v>
      </c>
      <c r="AR7" s="410" t="s">
        <v>303</v>
      </c>
      <c r="AS7" s="412" t="s">
        <v>290</v>
      </c>
      <c r="AT7" s="1004"/>
      <c r="AU7" s="410" t="s">
        <v>299</v>
      </c>
      <c r="AV7" s="410" t="s">
        <v>300</v>
      </c>
      <c r="AW7" s="410" t="s">
        <v>301</v>
      </c>
      <c r="AX7" s="410" t="s">
        <v>302</v>
      </c>
      <c r="AY7" s="410" t="s">
        <v>303</v>
      </c>
      <c r="AZ7" s="412" t="s">
        <v>290</v>
      </c>
      <c r="BA7" s="1004"/>
      <c r="BB7" s="414" t="s">
        <v>299</v>
      </c>
      <c r="BC7" s="414" t="s">
        <v>300</v>
      </c>
      <c r="BD7" s="414" t="s">
        <v>301</v>
      </c>
      <c r="BE7" s="414" t="s">
        <v>302</v>
      </c>
      <c r="BF7" s="414" t="s">
        <v>303</v>
      </c>
      <c r="BG7" s="415" t="s">
        <v>290</v>
      </c>
    </row>
    <row r="8" spans="1:59" s="421" customFormat="1" x14ac:dyDescent="0.2">
      <c r="A8" s="982"/>
      <c r="B8" s="507" t="s">
        <v>291</v>
      </c>
      <c r="C8" s="416"/>
      <c r="D8" s="417">
        <f>E8+F8+G8+H8+I8+J8</f>
        <v>72</v>
      </c>
      <c r="E8" s="418">
        <f>SUM(E9:E47)</f>
        <v>17</v>
      </c>
      <c r="F8" s="418">
        <f t="shared" ref="F8:J8" si="0">SUM(F9:F47)</f>
        <v>23</v>
      </c>
      <c r="G8" s="418">
        <f t="shared" si="0"/>
        <v>0</v>
      </c>
      <c r="H8" s="418">
        <f t="shared" si="0"/>
        <v>30</v>
      </c>
      <c r="I8" s="418">
        <f t="shared" si="0"/>
        <v>0</v>
      </c>
      <c r="J8" s="419">
        <f t="shared" si="0"/>
        <v>2</v>
      </c>
      <c r="K8" s="417">
        <f>L8+M8+N8+O8+P8+Q8</f>
        <v>454</v>
      </c>
      <c r="L8" s="418">
        <f t="shared" ref="L8:Q8" si="1">SUM(L9:L47)</f>
        <v>79</v>
      </c>
      <c r="M8" s="418">
        <f t="shared" si="1"/>
        <v>199</v>
      </c>
      <c r="N8" s="418">
        <f t="shared" si="1"/>
        <v>5</v>
      </c>
      <c r="O8" s="418">
        <f t="shared" si="1"/>
        <v>83</v>
      </c>
      <c r="P8" s="418">
        <f t="shared" si="1"/>
        <v>0</v>
      </c>
      <c r="Q8" s="419">
        <f t="shared" si="1"/>
        <v>88</v>
      </c>
      <c r="R8" s="420">
        <f>S8+T8+U8+V8+W8+X8</f>
        <v>526</v>
      </c>
      <c r="S8" s="418">
        <f t="shared" ref="S8:X8" si="2">SUM(S9:S47)</f>
        <v>96</v>
      </c>
      <c r="T8" s="418">
        <f t="shared" si="2"/>
        <v>222</v>
      </c>
      <c r="U8" s="418">
        <f t="shared" si="2"/>
        <v>5</v>
      </c>
      <c r="V8" s="418">
        <f t="shared" si="2"/>
        <v>113</v>
      </c>
      <c r="W8" s="418">
        <f t="shared" si="2"/>
        <v>0</v>
      </c>
      <c r="X8" s="419">
        <f t="shared" si="2"/>
        <v>90</v>
      </c>
      <c r="Y8" s="420">
        <f>Z8+AA8+AB8+AC8+AD8+AE8</f>
        <v>426</v>
      </c>
      <c r="Z8" s="418">
        <f t="shared" ref="Z8:AE8" si="3">SUM(Z9:Z47)</f>
        <v>73</v>
      </c>
      <c r="AA8" s="418">
        <f t="shared" si="3"/>
        <v>194</v>
      </c>
      <c r="AB8" s="418">
        <f t="shared" si="3"/>
        <v>5</v>
      </c>
      <c r="AC8" s="418">
        <f t="shared" si="3"/>
        <v>66</v>
      </c>
      <c r="AD8" s="418">
        <f t="shared" si="3"/>
        <v>0</v>
      </c>
      <c r="AE8" s="419">
        <f t="shared" si="3"/>
        <v>88</v>
      </c>
      <c r="AF8" s="420">
        <f>AG8+AH8+AI8+AJ8+AK8+AL8</f>
        <v>330</v>
      </c>
      <c r="AG8" s="418">
        <f t="shared" ref="AG8:AL8" si="4">SUM(AG9:AG47)</f>
        <v>48</v>
      </c>
      <c r="AH8" s="418">
        <f t="shared" si="4"/>
        <v>159</v>
      </c>
      <c r="AI8" s="418">
        <f t="shared" si="4"/>
        <v>3</v>
      </c>
      <c r="AJ8" s="418">
        <f t="shared" si="4"/>
        <v>55</v>
      </c>
      <c r="AK8" s="418">
        <f t="shared" si="4"/>
        <v>0</v>
      </c>
      <c r="AL8" s="418">
        <f t="shared" si="4"/>
        <v>65</v>
      </c>
      <c r="AM8" s="418">
        <f>AN8+AO8+AP8+AQ8+AR8+AS8</f>
        <v>96</v>
      </c>
      <c r="AN8" s="418">
        <f t="shared" ref="AN8:AS8" si="5">SUM(AN9:AN47)</f>
        <v>25</v>
      </c>
      <c r="AO8" s="418">
        <f t="shared" si="5"/>
        <v>35</v>
      </c>
      <c r="AP8" s="418">
        <f t="shared" si="5"/>
        <v>2</v>
      </c>
      <c r="AQ8" s="418">
        <f t="shared" si="5"/>
        <v>11</v>
      </c>
      <c r="AR8" s="418">
        <f t="shared" si="5"/>
        <v>0</v>
      </c>
      <c r="AS8" s="419">
        <f t="shared" si="5"/>
        <v>23</v>
      </c>
      <c r="AT8" s="417">
        <f>AU8+AV8+AW8+AX8+AY8+AZ8</f>
        <v>362</v>
      </c>
      <c r="AU8" s="418">
        <f t="shared" ref="AU8:AZ8" si="6">SUM(AU9:AU47)</f>
        <v>55</v>
      </c>
      <c r="AV8" s="418">
        <f t="shared" si="6"/>
        <v>165</v>
      </c>
      <c r="AW8" s="418">
        <f t="shared" si="6"/>
        <v>5</v>
      </c>
      <c r="AX8" s="418">
        <f t="shared" si="6"/>
        <v>49</v>
      </c>
      <c r="AY8" s="418">
        <f t="shared" si="6"/>
        <v>0</v>
      </c>
      <c r="AZ8" s="419">
        <f t="shared" si="6"/>
        <v>88</v>
      </c>
      <c r="BA8" s="417">
        <f>BB8+BC8+BD8+BE8+BF8+BG8</f>
        <v>100</v>
      </c>
      <c r="BB8" s="418">
        <f t="shared" ref="BB8:BG8" si="7">SUM(BB9:BB47)</f>
        <v>23</v>
      </c>
      <c r="BC8" s="418">
        <f t="shared" si="7"/>
        <v>28</v>
      </c>
      <c r="BD8" s="418">
        <f t="shared" si="7"/>
        <v>0</v>
      </c>
      <c r="BE8" s="418">
        <f t="shared" si="7"/>
        <v>47</v>
      </c>
      <c r="BF8" s="418">
        <f t="shared" si="7"/>
        <v>0</v>
      </c>
      <c r="BG8" s="419">
        <f t="shared" si="7"/>
        <v>2</v>
      </c>
    </row>
    <row r="9" spans="1:59" x14ac:dyDescent="0.2">
      <c r="A9" s="106">
        <v>1</v>
      </c>
      <c r="B9" s="107" t="s">
        <v>802</v>
      </c>
      <c r="C9" s="106" t="s">
        <v>812</v>
      </c>
      <c r="D9" s="103">
        <f t="shared" ref="D9:D47" si="8">E9+F9+G9+H9+I9+J9</f>
        <v>9</v>
      </c>
      <c r="E9" s="100">
        <v>1</v>
      </c>
      <c r="F9" s="29">
        <v>5</v>
      </c>
      <c r="G9" s="29"/>
      <c r="H9" s="29">
        <v>3</v>
      </c>
      <c r="I9" s="29"/>
      <c r="J9" s="108"/>
      <c r="K9" s="103">
        <f t="shared" ref="K9:K47" si="9">L9+M9+N9+O9+P9+Q9</f>
        <v>57</v>
      </c>
      <c r="L9" s="29">
        <v>8</v>
      </c>
      <c r="M9" s="29">
        <v>28</v>
      </c>
      <c r="N9" s="29"/>
      <c r="O9" s="29">
        <v>10</v>
      </c>
      <c r="P9" s="29"/>
      <c r="Q9" s="108">
        <v>11</v>
      </c>
      <c r="R9" s="111">
        <f t="shared" ref="R9:R47" si="10">S9+T9+U9+V9+W9+X9</f>
        <v>66</v>
      </c>
      <c r="S9" s="112">
        <f t="shared" ref="S9:S47" si="11">E9+L9</f>
        <v>9</v>
      </c>
      <c r="T9" s="112">
        <f t="shared" ref="T9:T47" si="12">F9+M9</f>
        <v>33</v>
      </c>
      <c r="U9" s="112">
        <f t="shared" ref="U9:U47" si="13">G9+N9</f>
        <v>0</v>
      </c>
      <c r="V9" s="112">
        <f t="shared" ref="V9:V47" si="14">H9+O9</f>
        <v>13</v>
      </c>
      <c r="W9" s="112">
        <f t="shared" ref="W9:W47" si="15">I9+P9</f>
        <v>0</v>
      </c>
      <c r="X9" s="113">
        <f t="shared" ref="X9:X47" si="16">J9+Q9</f>
        <v>11</v>
      </c>
      <c r="Y9" s="111">
        <f t="shared" ref="Y9:Y47" si="17">Z9+AA9+AB9+AC9+AD9+AE9</f>
        <v>54</v>
      </c>
      <c r="Z9" s="112">
        <f t="shared" ref="Z9:Z47" si="18">AG9+AN9</f>
        <v>6</v>
      </c>
      <c r="AA9" s="112">
        <f t="shared" ref="AA9:AA47" si="19">AH9+AO9</f>
        <v>30</v>
      </c>
      <c r="AB9" s="112">
        <f t="shared" ref="AB9:AB47" si="20">AI9+AP9</f>
        <v>0</v>
      </c>
      <c r="AC9" s="112">
        <f t="shared" ref="AC9:AC47" si="21">AJ9+AQ9</f>
        <v>7</v>
      </c>
      <c r="AD9" s="112">
        <f t="shared" ref="AD9:AD47" si="22">AK9+AR9</f>
        <v>0</v>
      </c>
      <c r="AE9" s="113">
        <f t="shared" ref="AE9:AE47" si="23">AL9+AS9</f>
        <v>11</v>
      </c>
      <c r="AF9" s="111">
        <f t="shared" ref="AF9:AF47" si="24">AG9+AH9+AI9+AJ9+AK9+AL9</f>
        <v>44</v>
      </c>
      <c r="AG9" s="29">
        <v>4</v>
      </c>
      <c r="AH9" s="29">
        <v>26</v>
      </c>
      <c r="AI9" s="29"/>
      <c r="AJ9" s="29">
        <v>6</v>
      </c>
      <c r="AK9" s="29"/>
      <c r="AL9" s="29">
        <v>8</v>
      </c>
      <c r="AM9" s="112">
        <f t="shared" ref="AM9:AM47" si="25">AN9+AO9+AP9+AQ9+AR9+AS9</f>
        <v>10</v>
      </c>
      <c r="AN9" s="29">
        <v>2</v>
      </c>
      <c r="AO9" s="29">
        <v>4</v>
      </c>
      <c r="AP9" s="29"/>
      <c r="AQ9" s="29">
        <v>1</v>
      </c>
      <c r="AR9" s="29"/>
      <c r="AS9" s="108">
        <v>3</v>
      </c>
      <c r="AT9" s="114">
        <f t="shared" ref="AT9:AT47" si="26">AU9+AV9+AW9+AX9+AY9+AZ9</f>
        <v>47</v>
      </c>
      <c r="AU9" s="29">
        <v>3</v>
      </c>
      <c r="AV9" s="29">
        <v>27</v>
      </c>
      <c r="AW9" s="29"/>
      <c r="AX9" s="29">
        <v>6</v>
      </c>
      <c r="AY9" s="29"/>
      <c r="AZ9" s="108">
        <v>11</v>
      </c>
      <c r="BA9" s="114">
        <f t="shared" ref="BA9:BA47" si="27">BB9+BC9+BD9+BE9+BF9+BG9</f>
        <v>12</v>
      </c>
      <c r="BB9" s="112">
        <f t="shared" ref="BB9:BB47" si="28">S9-Z9</f>
        <v>3</v>
      </c>
      <c r="BC9" s="112">
        <f t="shared" ref="BC9:BC47" si="29">T9-AA9</f>
        <v>3</v>
      </c>
      <c r="BD9" s="112">
        <f t="shared" ref="BD9:BD47" si="30">U9-AB9</f>
        <v>0</v>
      </c>
      <c r="BE9" s="112">
        <f t="shared" ref="BE9:BE47" si="31">V9-AC9</f>
        <v>6</v>
      </c>
      <c r="BF9" s="112">
        <f t="shared" ref="BF9:BF47" si="32">W9-AD9</f>
        <v>0</v>
      </c>
      <c r="BG9" s="113">
        <f t="shared" ref="BG9:BG47" si="33">X9-AE9</f>
        <v>0</v>
      </c>
    </row>
    <row r="10" spans="1:59" x14ac:dyDescent="0.2">
      <c r="A10" s="106">
        <v>2</v>
      </c>
      <c r="B10" s="107" t="s">
        <v>803</v>
      </c>
      <c r="C10" s="106" t="s">
        <v>813</v>
      </c>
      <c r="D10" s="103">
        <f t="shared" si="8"/>
        <v>0</v>
      </c>
      <c r="E10" s="100"/>
      <c r="F10" s="29"/>
      <c r="G10" s="29"/>
      <c r="H10" s="29"/>
      <c r="I10" s="29"/>
      <c r="J10" s="108"/>
      <c r="K10" s="103">
        <f t="shared" si="9"/>
        <v>3</v>
      </c>
      <c r="L10" s="29">
        <v>2</v>
      </c>
      <c r="M10" s="29"/>
      <c r="N10" s="29"/>
      <c r="O10" s="29"/>
      <c r="P10" s="29"/>
      <c r="Q10" s="108">
        <v>1</v>
      </c>
      <c r="R10" s="111">
        <f t="shared" si="10"/>
        <v>3</v>
      </c>
      <c r="S10" s="112">
        <f t="shared" si="11"/>
        <v>2</v>
      </c>
      <c r="T10" s="112">
        <f t="shared" si="12"/>
        <v>0</v>
      </c>
      <c r="U10" s="112">
        <f t="shared" si="13"/>
        <v>0</v>
      </c>
      <c r="V10" s="112">
        <f t="shared" si="14"/>
        <v>0</v>
      </c>
      <c r="W10" s="112">
        <f t="shared" si="15"/>
        <v>0</v>
      </c>
      <c r="X10" s="113">
        <f t="shared" si="16"/>
        <v>1</v>
      </c>
      <c r="Y10" s="111">
        <f t="shared" si="17"/>
        <v>3</v>
      </c>
      <c r="Z10" s="112">
        <f t="shared" si="18"/>
        <v>2</v>
      </c>
      <c r="AA10" s="112">
        <f t="shared" si="19"/>
        <v>0</v>
      </c>
      <c r="AB10" s="112">
        <f t="shared" si="20"/>
        <v>0</v>
      </c>
      <c r="AC10" s="112">
        <f t="shared" si="21"/>
        <v>0</v>
      </c>
      <c r="AD10" s="112">
        <f t="shared" si="22"/>
        <v>0</v>
      </c>
      <c r="AE10" s="113">
        <f t="shared" si="23"/>
        <v>1</v>
      </c>
      <c r="AF10" s="111">
        <f t="shared" si="24"/>
        <v>0</v>
      </c>
      <c r="AG10" s="29"/>
      <c r="AH10" s="29"/>
      <c r="AI10" s="29"/>
      <c r="AJ10" s="29"/>
      <c r="AK10" s="29"/>
      <c r="AL10" s="29"/>
      <c r="AM10" s="112">
        <f t="shared" si="25"/>
        <v>3</v>
      </c>
      <c r="AN10" s="29">
        <v>2</v>
      </c>
      <c r="AO10" s="29"/>
      <c r="AP10" s="29"/>
      <c r="AQ10" s="29"/>
      <c r="AR10" s="29"/>
      <c r="AS10" s="108">
        <v>1</v>
      </c>
      <c r="AT10" s="114">
        <f t="shared" si="26"/>
        <v>3</v>
      </c>
      <c r="AU10" s="29">
        <v>2</v>
      </c>
      <c r="AV10" s="29"/>
      <c r="AW10" s="29"/>
      <c r="AX10" s="29"/>
      <c r="AY10" s="29"/>
      <c r="AZ10" s="108">
        <v>1</v>
      </c>
      <c r="BA10" s="114">
        <f t="shared" si="27"/>
        <v>0</v>
      </c>
      <c r="BB10" s="112">
        <f t="shared" si="28"/>
        <v>0</v>
      </c>
      <c r="BC10" s="112">
        <f t="shared" si="29"/>
        <v>0</v>
      </c>
      <c r="BD10" s="112">
        <f t="shared" si="30"/>
        <v>0</v>
      </c>
      <c r="BE10" s="112">
        <f t="shared" si="31"/>
        <v>0</v>
      </c>
      <c r="BF10" s="112">
        <f t="shared" si="32"/>
        <v>0</v>
      </c>
      <c r="BG10" s="113">
        <f t="shared" si="33"/>
        <v>0</v>
      </c>
    </row>
    <row r="11" spans="1:59" x14ac:dyDescent="0.2">
      <c r="A11" s="106">
        <v>3</v>
      </c>
      <c r="B11" s="107" t="s">
        <v>804</v>
      </c>
      <c r="C11" s="106" t="s">
        <v>814</v>
      </c>
      <c r="D11" s="103">
        <f t="shared" si="8"/>
        <v>17</v>
      </c>
      <c r="E11" s="100">
        <v>5</v>
      </c>
      <c r="F11" s="29">
        <v>6</v>
      </c>
      <c r="G11" s="29"/>
      <c r="H11" s="29">
        <v>6</v>
      </c>
      <c r="I11" s="29"/>
      <c r="J11" s="108"/>
      <c r="K11" s="103">
        <f t="shared" si="9"/>
        <v>73</v>
      </c>
      <c r="L11" s="29">
        <v>13</v>
      </c>
      <c r="M11" s="29">
        <v>34</v>
      </c>
      <c r="N11" s="29">
        <v>1</v>
      </c>
      <c r="O11" s="29">
        <v>14</v>
      </c>
      <c r="P11" s="29"/>
      <c r="Q11" s="108">
        <v>11</v>
      </c>
      <c r="R11" s="111">
        <f t="shared" si="10"/>
        <v>90</v>
      </c>
      <c r="S11" s="112">
        <f t="shared" si="11"/>
        <v>18</v>
      </c>
      <c r="T11" s="112">
        <f t="shared" si="12"/>
        <v>40</v>
      </c>
      <c r="U11" s="112">
        <f t="shared" si="13"/>
        <v>1</v>
      </c>
      <c r="V11" s="112">
        <f t="shared" si="14"/>
        <v>20</v>
      </c>
      <c r="W11" s="112">
        <f t="shared" si="15"/>
        <v>0</v>
      </c>
      <c r="X11" s="113">
        <f t="shared" si="16"/>
        <v>11</v>
      </c>
      <c r="Y11" s="111">
        <f t="shared" si="17"/>
        <v>67</v>
      </c>
      <c r="Z11" s="112">
        <f t="shared" si="18"/>
        <v>16</v>
      </c>
      <c r="AA11" s="112">
        <f t="shared" si="19"/>
        <v>31</v>
      </c>
      <c r="AB11" s="112">
        <f t="shared" si="20"/>
        <v>1</v>
      </c>
      <c r="AC11" s="112">
        <f t="shared" si="21"/>
        <v>8</v>
      </c>
      <c r="AD11" s="112">
        <f t="shared" si="22"/>
        <v>0</v>
      </c>
      <c r="AE11" s="113">
        <f t="shared" si="23"/>
        <v>11</v>
      </c>
      <c r="AF11" s="111">
        <f t="shared" si="24"/>
        <v>54</v>
      </c>
      <c r="AG11" s="29">
        <v>12</v>
      </c>
      <c r="AH11" s="29">
        <v>26</v>
      </c>
      <c r="AI11" s="29">
        <v>1</v>
      </c>
      <c r="AJ11" s="29">
        <v>7</v>
      </c>
      <c r="AK11" s="29"/>
      <c r="AL11" s="29">
        <v>8</v>
      </c>
      <c r="AM11" s="112">
        <f t="shared" si="25"/>
        <v>13</v>
      </c>
      <c r="AN11" s="29">
        <v>4</v>
      </c>
      <c r="AO11" s="29">
        <v>5</v>
      </c>
      <c r="AP11" s="29"/>
      <c r="AQ11" s="29">
        <v>1</v>
      </c>
      <c r="AR11" s="29"/>
      <c r="AS11" s="108">
        <v>3</v>
      </c>
      <c r="AT11" s="114">
        <f t="shared" si="26"/>
        <v>55</v>
      </c>
      <c r="AU11" s="29">
        <v>11</v>
      </c>
      <c r="AV11" s="29">
        <v>27</v>
      </c>
      <c r="AW11" s="29">
        <v>1</v>
      </c>
      <c r="AX11" s="29">
        <v>5</v>
      </c>
      <c r="AY11" s="29"/>
      <c r="AZ11" s="108">
        <v>11</v>
      </c>
      <c r="BA11" s="114">
        <f t="shared" si="27"/>
        <v>23</v>
      </c>
      <c r="BB11" s="112">
        <f t="shared" si="28"/>
        <v>2</v>
      </c>
      <c r="BC11" s="112">
        <f t="shared" si="29"/>
        <v>9</v>
      </c>
      <c r="BD11" s="112">
        <f t="shared" si="30"/>
        <v>0</v>
      </c>
      <c r="BE11" s="112">
        <f t="shared" si="31"/>
        <v>12</v>
      </c>
      <c r="BF11" s="112">
        <f t="shared" si="32"/>
        <v>0</v>
      </c>
      <c r="BG11" s="113">
        <f t="shared" si="33"/>
        <v>0</v>
      </c>
    </row>
    <row r="12" spans="1:59" x14ac:dyDescent="0.2">
      <c r="A12" s="106">
        <v>4</v>
      </c>
      <c r="B12" s="107" t="s">
        <v>805</v>
      </c>
      <c r="C12" s="106" t="s">
        <v>815</v>
      </c>
      <c r="D12" s="103">
        <f t="shared" si="8"/>
        <v>18</v>
      </c>
      <c r="E12" s="100">
        <v>4</v>
      </c>
      <c r="F12" s="29">
        <v>7</v>
      </c>
      <c r="G12" s="29"/>
      <c r="H12" s="29">
        <v>6</v>
      </c>
      <c r="I12" s="29"/>
      <c r="J12" s="108">
        <v>1</v>
      </c>
      <c r="K12" s="103">
        <f t="shared" si="9"/>
        <v>86</v>
      </c>
      <c r="L12" s="29">
        <v>13</v>
      </c>
      <c r="M12" s="29">
        <v>36</v>
      </c>
      <c r="N12" s="29">
        <v>1</v>
      </c>
      <c r="O12" s="29">
        <v>14</v>
      </c>
      <c r="P12" s="29"/>
      <c r="Q12" s="108">
        <v>22</v>
      </c>
      <c r="R12" s="111">
        <f t="shared" si="10"/>
        <v>104</v>
      </c>
      <c r="S12" s="112">
        <f t="shared" si="11"/>
        <v>17</v>
      </c>
      <c r="T12" s="112">
        <f t="shared" si="12"/>
        <v>43</v>
      </c>
      <c r="U12" s="112">
        <f t="shared" si="13"/>
        <v>1</v>
      </c>
      <c r="V12" s="112">
        <f t="shared" si="14"/>
        <v>20</v>
      </c>
      <c r="W12" s="112">
        <f t="shared" si="15"/>
        <v>0</v>
      </c>
      <c r="X12" s="113">
        <f t="shared" si="16"/>
        <v>23</v>
      </c>
      <c r="Y12" s="111">
        <f t="shared" si="17"/>
        <v>86</v>
      </c>
      <c r="Z12" s="112">
        <f t="shared" si="18"/>
        <v>14</v>
      </c>
      <c r="AA12" s="112">
        <f t="shared" si="19"/>
        <v>38</v>
      </c>
      <c r="AB12" s="112">
        <f t="shared" si="20"/>
        <v>1</v>
      </c>
      <c r="AC12" s="112">
        <f t="shared" si="21"/>
        <v>11</v>
      </c>
      <c r="AD12" s="112">
        <f t="shared" si="22"/>
        <v>0</v>
      </c>
      <c r="AE12" s="113">
        <f t="shared" si="23"/>
        <v>22</v>
      </c>
      <c r="AF12" s="111">
        <f t="shared" si="24"/>
        <v>63</v>
      </c>
      <c r="AG12" s="29">
        <v>9</v>
      </c>
      <c r="AH12" s="29">
        <v>31</v>
      </c>
      <c r="AI12" s="29"/>
      <c r="AJ12" s="29">
        <v>10</v>
      </c>
      <c r="AK12" s="29"/>
      <c r="AL12" s="29">
        <v>13</v>
      </c>
      <c r="AM12" s="112">
        <f t="shared" si="25"/>
        <v>23</v>
      </c>
      <c r="AN12" s="29">
        <v>5</v>
      </c>
      <c r="AO12" s="29">
        <v>7</v>
      </c>
      <c r="AP12" s="29">
        <v>1</v>
      </c>
      <c r="AQ12" s="29">
        <v>1</v>
      </c>
      <c r="AR12" s="29"/>
      <c r="AS12" s="108">
        <v>9</v>
      </c>
      <c r="AT12" s="114">
        <f t="shared" si="26"/>
        <v>68</v>
      </c>
      <c r="AU12" s="29">
        <v>12</v>
      </c>
      <c r="AV12" s="29">
        <v>26</v>
      </c>
      <c r="AW12" s="29">
        <v>1</v>
      </c>
      <c r="AX12" s="29">
        <v>7</v>
      </c>
      <c r="AY12" s="29"/>
      <c r="AZ12" s="108">
        <v>22</v>
      </c>
      <c r="BA12" s="114">
        <f t="shared" si="27"/>
        <v>18</v>
      </c>
      <c r="BB12" s="112">
        <f t="shared" si="28"/>
        <v>3</v>
      </c>
      <c r="BC12" s="112">
        <f t="shared" si="29"/>
        <v>5</v>
      </c>
      <c r="BD12" s="112">
        <f t="shared" si="30"/>
        <v>0</v>
      </c>
      <c r="BE12" s="112">
        <f t="shared" si="31"/>
        <v>9</v>
      </c>
      <c r="BF12" s="112">
        <f t="shared" si="32"/>
        <v>0</v>
      </c>
      <c r="BG12" s="113">
        <f t="shared" si="33"/>
        <v>1</v>
      </c>
    </row>
    <row r="13" spans="1:59" x14ac:dyDescent="0.2">
      <c r="A13" s="106">
        <v>5</v>
      </c>
      <c r="B13" s="107" t="s">
        <v>806</v>
      </c>
      <c r="C13" s="106" t="s">
        <v>816</v>
      </c>
      <c r="D13" s="103">
        <f t="shared" si="8"/>
        <v>12</v>
      </c>
      <c r="E13" s="100">
        <v>5</v>
      </c>
      <c r="F13" s="29">
        <v>2</v>
      </c>
      <c r="G13" s="29"/>
      <c r="H13" s="29">
        <v>4</v>
      </c>
      <c r="I13" s="29"/>
      <c r="J13" s="108">
        <v>1</v>
      </c>
      <c r="K13" s="103">
        <f t="shared" si="9"/>
        <v>87</v>
      </c>
      <c r="L13" s="29">
        <v>16</v>
      </c>
      <c r="M13" s="29">
        <v>40</v>
      </c>
      <c r="N13" s="29">
        <v>2</v>
      </c>
      <c r="O13" s="29">
        <v>16</v>
      </c>
      <c r="P13" s="29"/>
      <c r="Q13" s="108">
        <v>13</v>
      </c>
      <c r="R13" s="111">
        <f t="shared" si="10"/>
        <v>99</v>
      </c>
      <c r="S13" s="112">
        <f t="shared" si="11"/>
        <v>21</v>
      </c>
      <c r="T13" s="112">
        <f t="shared" si="12"/>
        <v>42</v>
      </c>
      <c r="U13" s="112">
        <f t="shared" si="13"/>
        <v>2</v>
      </c>
      <c r="V13" s="112">
        <f t="shared" si="14"/>
        <v>20</v>
      </c>
      <c r="W13" s="112">
        <f t="shared" si="15"/>
        <v>0</v>
      </c>
      <c r="X13" s="113">
        <f t="shared" si="16"/>
        <v>14</v>
      </c>
      <c r="Y13" s="111">
        <f t="shared" si="17"/>
        <v>84</v>
      </c>
      <c r="Z13" s="112">
        <f t="shared" si="18"/>
        <v>18</v>
      </c>
      <c r="AA13" s="112">
        <f t="shared" si="19"/>
        <v>35</v>
      </c>
      <c r="AB13" s="112">
        <f t="shared" si="20"/>
        <v>2</v>
      </c>
      <c r="AC13" s="112">
        <f t="shared" si="21"/>
        <v>16</v>
      </c>
      <c r="AD13" s="112">
        <f t="shared" si="22"/>
        <v>0</v>
      </c>
      <c r="AE13" s="113">
        <f t="shared" si="23"/>
        <v>13</v>
      </c>
      <c r="AF13" s="111">
        <f t="shared" si="24"/>
        <v>66</v>
      </c>
      <c r="AG13" s="29">
        <v>14</v>
      </c>
      <c r="AH13" s="29">
        <v>28</v>
      </c>
      <c r="AI13" s="29">
        <v>1</v>
      </c>
      <c r="AJ13" s="29">
        <v>11</v>
      </c>
      <c r="AK13" s="29"/>
      <c r="AL13" s="29">
        <v>12</v>
      </c>
      <c r="AM13" s="112">
        <f t="shared" si="25"/>
        <v>18</v>
      </c>
      <c r="AN13" s="29">
        <v>4</v>
      </c>
      <c r="AO13" s="29">
        <v>7</v>
      </c>
      <c r="AP13" s="29">
        <v>1</v>
      </c>
      <c r="AQ13" s="29">
        <v>5</v>
      </c>
      <c r="AR13" s="29"/>
      <c r="AS13" s="108">
        <v>1</v>
      </c>
      <c r="AT13" s="114">
        <f t="shared" si="26"/>
        <v>72</v>
      </c>
      <c r="AU13" s="29">
        <v>14</v>
      </c>
      <c r="AV13" s="29">
        <v>31</v>
      </c>
      <c r="AW13" s="29">
        <v>2</v>
      </c>
      <c r="AX13" s="29">
        <v>12</v>
      </c>
      <c r="AY13" s="29"/>
      <c r="AZ13" s="108">
        <v>13</v>
      </c>
      <c r="BA13" s="114">
        <f t="shared" si="27"/>
        <v>15</v>
      </c>
      <c r="BB13" s="112">
        <f t="shared" si="28"/>
        <v>3</v>
      </c>
      <c r="BC13" s="112">
        <f t="shared" si="29"/>
        <v>7</v>
      </c>
      <c r="BD13" s="112">
        <f t="shared" si="30"/>
        <v>0</v>
      </c>
      <c r="BE13" s="112">
        <f t="shared" si="31"/>
        <v>4</v>
      </c>
      <c r="BF13" s="112">
        <f t="shared" si="32"/>
        <v>0</v>
      </c>
      <c r="BG13" s="113">
        <f t="shared" si="33"/>
        <v>1</v>
      </c>
    </row>
    <row r="14" spans="1:59" x14ac:dyDescent="0.2">
      <c r="A14" s="106">
        <v>6</v>
      </c>
      <c r="B14" s="107" t="s">
        <v>807</v>
      </c>
      <c r="C14" s="106" t="s">
        <v>817</v>
      </c>
      <c r="D14" s="103">
        <f t="shared" si="8"/>
        <v>14</v>
      </c>
      <c r="E14" s="100">
        <v>2</v>
      </c>
      <c r="F14" s="29">
        <v>2</v>
      </c>
      <c r="G14" s="29"/>
      <c r="H14" s="29">
        <v>10</v>
      </c>
      <c r="I14" s="29"/>
      <c r="J14" s="108"/>
      <c r="K14" s="103">
        <f t="shared" si="9"/>
        <v>72</v>
      </c>
      <c r="L14" s="29">
        <v>15</v>
      </c>
      <c r="M14" s="29">
        <v>34</v>
      </c>
      <c r="N14" s="29"/>
      <c r="O14" s="29">
        <v>12</v>
      </c>
      <c r="P14" s="29"/>
      <c r="Q14" s="108">
        <v>11</v>
      </c>
      <c r="R14" s="111">
        <f t="shared" si="10"/>
        <v>86</v>
      </c>
      <c r="S14" s="112">
        <f t="shared" si="11"/>
        <v>17</v>
      </c>
      <c r="T14" s="112">
        <f t="shared" si="12"/>
        <v>36</v>
      </c>
      <c r="U14" s="112">
        <f t="shared" si="13"/>
        <v>0</v>
      </c>
      <c r="V14" s="112">
        <f t="shared" si="14"/>
        <v>22</v>
      </c>
      <c r="W14" s="112">
        <f t="shared" si="15"/>
        <v>0</v>
      </c>
      <c r="X14" s="113">
        <f t="shared" si="16"/>
        <v>11</v>
      </c>
      <c r="Y14" s="111">
        <f t="shared" si="17"/>
        <v>65</v>
      </c>
      <c r="Z14" s="112">
        <f t="shared" si="18"/>
        <v>9</v>
      </c>
      <c r="AA14" s="112">
        <f t="shared" si="19"/>
        <v>33</v>
      </c>
      <c r="AB14" s="112">
        <f t="shared" si="20"/>
        <v>0</v>
      </c>
      <c r="AC14" s="112">
        <f t="shared" si="21"/>
        <v>12</v>
      </c>
      <c r="AD14" s="112">
        <f t="shared" si="22"/>
        <v>0</v>
      </c>
      <c r="AE14" s="113">
        <f t="shared" si="23"/>
        <v>11</v>
      </c>
      <c r="AF14" s="111">
        <f t="shared" si="24"/>
        <v>52</v>
      </c>
      <c r="AG14" s="29">
        <v>5</v>
      </c>
      <c r="AH14" s="29">
        <v>26</v>
      </c>
      <c r="AI14" s="29"/>
      <c r="AJ14" s="29">
        <v>10</v>
      </c>
      <c r="AK14" s="29"/>
      <c r="AL14" s="29">
        <v>11</v>
      </c>
      <c r="AM14" s="112">
        <f t="shared" si="25"/>
        <v>13</v>
      </c>
      <c r="AN14" s="29">
        <v>4</v>
      </c>
      <c r="AO14" s="29">
        <v>7</v>
      </c>
      <c r="AP14" s="29"/>
      <c r="AQ14" s="29">
        <v>2</v>
      </c>
      <c r="AR14" s="29"/>
      <c r="AS14" s="108"/>
      <c r="AT14" s="114">
        <f t="shared" si="26"/>
        <v>54</v>
      </c>
      <c r="AU14" s="29">
        <v>7</v>
      </c>
      <c r="AV14" s="29">
        <v>29</v>
      </c>
      <c r="AW14" s="29"/>
      <c r="AX14" s="29">
        <v>7</v>
      </c>
      <c r="AY14" s="29"/>
      <c r="AZ14" s="108">
        <v>11</v>
      </c>
      <c r="BA14" s="114">
        <f t="shared" si="27"/>
        <v>21</v>
      </c>
      <c r="BB14" s="112">
        <f t="shared" si="28"/>
        <v>8</v>
      </c>
      <c r="BC14" s="112">
        <f t="shared" si="29"/>
        <v>3</v>
      </c>
      <c r="BD14" s="112">
        <f t="shared" si="30"/>
        <v>0</v>
      </c>
      <c r="BE14" s="112">
        <f t="shared" si="31"/>
        <v>10</v>
      </c>
      <c r="BF14" s="112">
        <f t="shared" si="32"/>
        <v>0</v>
      </c>
      <c r="BG14" s="113">
        <f t="shared" si="33"/>
        <v>0</v>
      </c>
    </row>
    <row r="15" spans="1:59" x14ac:dyDescent="0.2">
      <c r="A15" s="106">
        <v>7</v>
      </c>
      <c r="B15" s="107" t="s">
        <v>808</v>
      </c>
      <c r="C15" s="106" t="s">
        <v>818</v>
      </c>
      <c r="D15" s="103">
        <f t="shared" si="8"/>
        <v>0</v>
      </c>
      <c r="E15" s="100"/>
      <c r="F15" s="29"/>
      <c r="G15" s="29"/>
      <c r="H15" s="29"/>
      <c r="I15" s="29"/>
      <c r="J15" s="108"/>
      <c r="K15" s="103">
        <f t="shared" si="9"/>
        <v>5</v>
      </c>
      <c r="L15" s="29">
        <v>1</v>
      </c>
      <c r="M15" s="29"/>
      <c r="N15" s="29"/>
      <c r="O15" s="29">
        <v>4</v>
      </c>
      <c r="P15" s="29"/>
      <c r="Q15" s="108"/>
      <c r="R15" s="111">
        <f t="shared" si="10"/>
        <v>5</v>
      </c>
      <c r="S15" s="112">
        <f t="shared" si="11"/>
        <v>1</v>
      </c>
      <c r="T15" s="112">
        <f t="shared" si="12"/>
        <v>0</v>
      </c>
      <c r="U15" s="112">
        <f t="shared" si="13"/>
        <v>0</v>
      </c>
      <c r="V15" s="112">
        <f t="shared" si="14"/>
        <v>4</v>
      </c>
      <c r="W15" s="112">
        <f t="shared" si="15"/>
        <v>0</v>
      </c>
      <c r="X15" s="113">
        <f t="shared" si="16"/>
        <v>0</v>
      </c>
      <c r="Y15" s="111">
        <f t="shared" si="17"/>
        <v>5</v>
      </c>
      <c r="Z15" s="112">
        <f t="shared" si="18"/>
        <v>1</v>
      </c>
      <c r="AA15" s="112">
        <f t="shared" si="19"/>
        <v>0</v>
      </c>
      <c r="AB15" s="112">
        <f t="shared" si="20"/>
        <v>0</v>
      </c>
      <c r="AC15" s="112">
        <f t="shared" si="21"/>
        <v>4</v>
      </c>
      <c r="AD15" s="112">
        <f t="shared" si="22"/>
        <v>0</v>
      </c>
      <c r="AE15" s="113">
        <f t="shared" si="23"/>
        <v>0</v>
      </c>
      <c r="AF15" s="111">
        <f t="shared" si="24"/>
        <v>4</v>
      </c>
      <c r="AG15" s="29"/>
      <c r="AH15" s="29"/>
      <c r="AI15" s="29"/>
      <c r="AJ15" s="29">
        <v>4</v>
      </c>
      <c r="AK15" s="29"/>
      <c r="AL15" s="29"/>
      <c r="AM15" s="112">
        <f t="shared" si="25"/>
        <v>1</v>
      </c>
      <c r="AN15" s="29">
        <v>1</v>
      </c>
      <c r="AO15" s="29"/>
      <c r="AP15" s="29"/>
      <c r="AQ15" s="29"/>
      <c r="AR15" s="29"/>
      <c r="AS15" s="108"/>
      <c r="AT15" s="114">
        <f t="shared" si="26"/>
        <v>5</v>
      </c>
      <c r="AU15" s="29">
        <v>1</v>
      </c>
      <c r="AV15" s="29"/>
      <c r="AW15" s="29"/>
      <c r="AX15" s="29">
        <v>4</v>
      </c>
      <c r="AY15" s="29"/>
      <c r="AZ15" s="108"/>
      <c r="BA15" s="114">
        <f t="shared" si="27"/>
        <v>0</v>
      </c>
      <c r="BB15" s="112">
        <f t="shared" si="28"/>
        <v>0</v>
      </c>
      <c r="BC15" s="112">
        <f t="shared" si="29"/>
        <v>0</v>
      </c>
      <c r="BD15" s="112">
        <f t="shared" si="30"/>
        <v>0</v>
      </c>
      <c r="BE15" s="112">
        <f t="shared" si="31"/>
        <v>0</v>
      </c>
      <c r="BF15" s="112">
        <f t="shared" si="32"/>
        <v>0</v>
      </c>
      <c r="BG15" s="113">
        <f t="shared" si="33"/>
        <v>0</v>
      </c>
    </row>
    <row r="16" spans="1:59" x14ac:dyDescent="0.2">
      <c r="A16" s="106">
        <v>8</v>
      </c>
      <c r="B16" s="107" t="s">
        <v>809</v>
      </c>
      <c r="C16" s="106" t="s">
        <v>819</v>
      </c>
      <c r="D16" s="103">
        <f t="shared" si="8"/>
        <v>0</v>
      </c>
      <c r="E16" s="100"/>
      <c r="F16" s="29"/>
      <c r="G16" s="29"/>
      <c r="H16" s="29"/>
      <c r="I16" s="29"/>
      <c r="J16" s="108"/>
      <c r="K16" s="103">
        <f t="shared" si="9"/>
        <v>0</v>
      </c>
      <c r="L16" s="29"/>
      <c r="M16" s="29"/>
      <c r="N16" s="29"/>
      <c r="O16" s="29"/>
      <c r="P16" s="29"/>
      <c r="Q16" s="108"/>
      <c r="R16" s="111">
        <f t="shared" si="10"/>
        <v>0</v>
      </c>
      <c r="S16" s="112">
        <f t="shared" si="11"/>
        <v>0</v>
      </c>
      <c r="T16" s="112">
        <f t="shared" si="12"/>
        <v>0</v>
      </c>
      <c r="U16" s="112">
        <f t="shared" si="13"/>
        <v>0</v>
      </c>
      <c r="V16" s="112">
        <f t="shared" si="14"/>
        <v>0</v>
      </c>
      <c r="W16" s="112">
        <f t="shared" si="15"/>
        <v>0</v>
      </c>
      <c r="X16" s="113">
        <f t="shared" si="16"/>
        <v>0</v>
      </c>
      <c r="Y16" s="111">
        <f t="shared" si="17"/>
        <v>0</v>
      </c>
      <c r="Z16" s="112">
        <f t="shared" si="18"/>
        <v>0</v>
      </c>
      <c r="AA16" s="112">
        <f t="shared" si="19"/>
        <v>0</v>
      </c>
      <c r="AB16" s="112">
        <f t="shared" si="20"/>
        <v>0</v>
      </c>
      <c r="AC16" s="112">
        <f t="shared" si="21"/>
        <v>0</v>
      </c>
      <c r="AD16" s="112">
        <f t="shared" si="22"/>
        <v>0</v>
      </c>
      <c r="AE16" s="113">
        <f t="shared" si="23"/>
        <v>0</v>
      </c>
      <c r="AF16" s="111">
        <f t="shared" si="24"/>
        <v>0</v>
      </c>
      <c r="AG16" s="29"/>
      <c r="AH16" s="29"/>
      <c r="AI16" s="29"/>
      <c r="AJ16" s="29"/>
      <c r="AK16" s="29"/>
      <c r="AL16" s="29"/>
      <c r="AM16" s="112">
        <f t="shared" si="25"/>
        <v>0</v>
      </c>
      <c r="AN16" s="29"/>
      <c r="AO16" s="29"/>
      <c r="AP16" s="29"/>
      <c r="AQ16" s="29"/>
      <c r="AR16" s="29"/>
      <c r="AS16" s="108"/>
      <c r="AT16" s="114">
        <f t="shared" si="26"/>
        <v>0</v>
      </c>
      <c r="AU16" s="29"/>
      <c r="AV16" s="29"/>
      <c r="AW16" s="29"/>
      <c r="AX16" s="29"/>
      <c r="AY16" s="29"/>
      <c r="AZ16" s="108"/>
      <c r="BA16" s="114">
        <f t="shared" si="27"/>
        <v>0</v>
      </c>
      <c r="BB16" s="112">
        <f t="shared" si="28"/>
        <v>0</v>
      </c>
      <c r="BC16" s="112">
        <f t="shared" si="29"/>
        <v>0</v>
      </c>
      <c r="BD16" s="112">
        <f t="shared" si="30"/>
        <v>0</v>
      </c>
      <c r="BE16" s="112">
        <f t="shared" si="31"/>
        <v>0</v>
      </c>
      <c r="BF16" s="112">
        <f t="shared" si="32"/>
        <v>0</v>
      </c>
      <c r="BG16" s="113">
        <f t="shared" si="33"/>
        <v>0</v>
      </c>
    </row>
    <row r="17" spans="1:59" x14ac:dyDescent="0.2">
      <c r="A17" s="106">
        <v>9</v>
      </c>
      <c r="B17" s="107" t="s">
        <v>810</v>
      </c>
      <c r="C17" s="106" t="s">
        <v>820</v>
      </c>
      <c r="D17" s="103">
        <f t="shared" si="8"/>
        <v>2</v>
      </c>
      <c r="E17" s="100"/>
      <c r="F17" s="29">
        <v>1</v>
      </c>
      <c r="G17" s="29"/>
      <c r="H17" s="29">
        <v>1</v>
      </c>
      <c r="I17" s="29"/>
      <c r="J17" s="108"/>
      <c r="K17" s="103">
        <f t="shared" si="9"/>
        <v>69</v>
      </c>
      <c r="L17" s="29">
        <v>11</v>
      </c>
      <c r="M17" s="29">
        <v>25</v>
      </c>
      <c r="N17" s="29">
        <v>1</v>
      </c>
      <c r="O17" s="29">
        <v>13</v>
      </c>
      <c r="P17" s="29"/>
      <c r="Q17" s="108">
        <v>19</v>
      </c>
      <c r="R17" s="111">
        <f t="shared" si="10"/>
        <v>71</v>
      </c>
      <c r="S17" s="112">
        <f t="shared" si="11"/>
        <v>11</v>
      </c>
      <c r="T17" s="112">
        <f t="shared" si="12"/>
        <v>26</v>
      </c>
      <c r="U17" s="112">
        <f t="shared" si="13"/>
        <v>1</v>
      </c>
      <c r="V17" s="112">
        <f t="shared" si="14"/>
        <v>14</v>
      </c>
      <c r="W17" s="112">
        <f t="shared" si="15"/>
        <v>0</v>
      </c>
      <c r="X17" s="113">
        <f t="shared" si="16"/>
        <v>19</v>
      </c>
      <c r="Y17" s="111">
        <f t="shared" si="17"/>
        <v>61</v>
      </c>
      <c r="Z17" s="112">
        <f t="shared" si="18"/>
        <v>7</v>
      </c>
      <c r="AA17" s="112">
        <f t="shared" si="19"/>
        <v>26</v>
      </c>
      <c r="AB17" s="112">
        <f t="shared" si="20"/>
        <v>1</v>
      </c>
      <c r="AC17" s="112">
        <f t="shared" si="21"/>
        <v>8</v>
      </c>
      <c r="AD17" s="112">
        <f t="shared" si="22"/>
        <v>0</v>
      </c>
      <c r="AE17" s="113">
        <f t="shared" si="23"/>
        <v>19</v>
      </c>
      <c r="AF17" s="111">
        <f t="shared" si="24"/>
        <v>46</v>
      </c>
      <c r="AG17" s="29">
        <v>4</v>
      </c>
      <c r="AH17" s="29">
        <v>21</v>
      </c>
      <c r="AI17" s="29">
        <v>1</v>
      </c>
      <c r="AJ17" s="29">
        <v>7</v>
      </c>
      <c r="AK17" s="29"/>
      <c r="AL17" s="29">
        <v>13</v>
      </c>
      <c r="AM17" s="112">
        <f t="shared" si="25"/>
        <v>15</v>
      </c>
      <c r="AN17" s="29">
        <v>3</v>
      </c>
      <c r="AO17" s="29">
        <v>5</v>
      </c>
      <c r="AP17" s="29"/>
      <c r="AQ17" s="29">
        <v>1</v>
      </c>
      <c r="AR17" s="29"/>
      <c r="AS17" s="108">
        <v>6</v>
      </c>
      <c r="AT17" s="114">
        <f t="shared" si="26"/>
        <v>57</v>
      </c>
      <c r="AU17" s="29">
        <v>5</v>
      </c>
      <c r="AV17" s="29">
        <v>24</v>
      </c>
      <c r="AW17" s="29">
        <v>1</v>
      </c>
      <c r="AX17" s="29">
        <v>8</v>
      </c>
      <c r="AY17" s="29"/>
      <c r="AZ17" s="108">
        <v>19</v>
      </c>
      <c r="BA17" s="114">
        <f t="shared" si="27"/>
        <v>10</v>
      </c>
      <c r="BB17" s="112">
        <f t="shared" si="28"/>
        <v>4</v>
      </c>
      <c r="BC17" s="112">
        <f t="shared" si="29"/>
        <v>0</v>
      </c>
      <c r="BD17" s="112">
        <f t="shared" si="30"/>
        <v>0</v>
      </c>
      <c r="BE17" s="112">
        <f t="shared" si="31"/>
        <v>6</v>
      </c>
      <c r="BF17" s="112">
        <f t="shared" si="32"/>
        <v>0</v>
      </c>
      <c r="BG17" s="113">
        <f t="shared" si="33"/>
        <v>0</v>
      </c>
    </row>
    <row r="18" spans="1:59" x14ac:dyDescent="0.2">
      <c r="A18" s="106">
        <v>10</v>
      </c>
      <c r="B18" s="107" t="s">
        <v>811</v>
      </c>
      <c r="C18" s="106" t="s">
        <v>821</v>
      </c>
      <c r="D18" s="103">
        <f t="shared" si="8"/>
        <v>0</v>
      </c>
      <c r="E18" s="100"/>
      <c r="F18" s="29"/>
      <c r="G18" s="29"/>
      <c r="H18" s="29"/>
      <c r="I18" s="29"/>
      <c r="J18" s="108"/>
      <c r="K18" s="103">
        <f t="shared" si="9"/>
        <v>2</v>
      </c>
      <c r="L18" s="29"/>
      <c r="M18" s="29">
        <v>2</v>
      </c>
      <c r="N18" s="29"/>
      <c r="O18" s="29"/>
      <c r="P18" s="29"/>
      <c r="Q18" s="108"/>
      <c r="R18" s="111">
        <f t="shared" si="10"/>
        <v>2</v>
      </c>
      <c r="S18" s="112">
        <f t="shared" si="11"/>
        <v>0</v>
      </c>
      <c r="T18" s="112">
        <f t="shared" si="12"/>
        <v>2</v>
      </c>
      <c r="U18" s="112">
        <f t="shared" si="13"/>
        <v>0</v>
      </c>
      <c r="V18" s="112">
        <f t="shared" si="14"/>
        <v>0</v>
      </c>
      <c r="W18" s="112">
        <f t="shared" si="15"/>
        <v>0</v>
      </c>
      <c r="X18" s="113">
        <f t="shared" si="16"/>
        <v>0</v>
      </c>
      <c r="Y18" s="111">
        <f t="shared" si="17"/>
        <v>1</v>
      </c>
      <c r="Z18" s="112">
        <f t="shared" si="18"/>
        <v>0</v>
      </c>
      <c r="AA18" s="112">
        <f t="shared" si="19"/>
        <v>1</v>
      </c>
      <c r="AB18" s="112">
        <f t="shared" si="20"/>
        <v>0</v>
      </c>
      <c r="AC18" s="112">
        <f t="shared" si="21"/>
        <v>0</v>
      </c>
      <c r="AD18" s="112">
        <f t="shared" si="22"/>
        <v>0</v>
      </c>
      <c r="AE18" s="113">
        <f t="shared" si="23"/>
        <v>0</v>
      </c>
      <c r="AF18" s="111">
        <f t="shared" si="24"/>
        <v>1</v>
      </c>
      <c r="AG18" s="29"/>
      <c r="AH18" s="29">
        <v>1</v>
      </c>
      <c r="AI18" s="29"/>
      <c r="AJ18" s="29"/>
      <c r="AK18" s="29"/>
      <c r="AL18" s="29"/>
      <c r="AM18" s="112">
        <f t="shared" si="25"/>
        <v>0</v>
      </c>
      <c r="AN18" s="29"/>
      <c r="AO18" s="29"/>
      <c r="AP18" s="29"/>
      <c r="AQ18" s="29"/>
      <c r="AR18" s="29"/>
      <c r="AS18" s="108"/>
      <c r="AT18" s="114">
        <f t="shared" si="26"/>
        <v>1</v>
      </c>
      <c r="AU18" s="29"/>
      <c r="AV18" s="29">
        <v>1</v>
      </c>
      <c r="AW18" s="29"/>
      <c r="AX18" s="29"/>
      <c r="AY18" s="29"/>
      <c r="AZ18" s="108"/>
      <c r="BA18" s="114">
        <f t="shared" si="27"/>
        <v>1</v>
      </c>
      <c r="BB18" s="112">
        <f t="shared" si="28"/>
        <v>0</v>
      </c>
      <c r="BC18" s="112">
        <f t="shared" si="29"/>
        <v>1</v>
      </c>
      <c r="BD18" s="112">
        <f t="shared" si="30"/>
        <v>0</v>
      </c>
      <c r="BE18" s="112">
        <f t="shared" si="31"/>
        <v>0</v>
      </c>
      <c r="BF18" s="112">
        <f t="shared" si="32"/>
        <v>0</v>
      </c>
      <c r="BG18" s="113">
        <f t="shared" si="33"/>
        <v>0</v>
      </c>
    </row>
    <row r="19" spans="1:59" x14ac:dyDescent="0.2">
      <c r="A19" s="106"/>
      <c r="B19" s="107"/>
      <c r="C19" s="106"/>
      <c r="D19" s="103">
        <f t="shared" si="8"/>
        <v>0</v>
      </c>
      <c r="E19" s="100"/>
      <c r="F19" s="29"/>
      <c r="G19" s="29"/>
      <c r="H19" s="29"/>
      <c r="I19" s="29"/>
      <c r="J19" s="108"/>
      <c r="K19" s="103">
        <f t="shared" si="9"/>
        <v>0</v>
      </c>
      <c r="L19" s="29"/>
      <c r="M19" s="29"/>
      <c r="N19" s="29"/>
      <c r="O19" s="29"/>
      <c r="P19" s="29"/>
      <c r="Q19" s="108"/>
      <c r="R19" s="111">
        <f t="shared" si="10"/>
        <v>0</v>
      </c>
      <c r="S19" s="112">
        <f t="shared" si="11"/>
        <v>0</v>
      </c>
      <c r="T19" s="112">
        <f t="shared" si="12"/>
        <v>0</v>
      </c>
      <c r="U19" s="112">
        <f t="shared" si="13"/>
        <v>0</v>
      </c>
      <c r="V19" s="112">
        <f t="shared" si="14"/>
        <v>0</v>
      </c>
      <c r="W19" s="112">
        <f t="shared" si="15"/>
        <v>0</v>
      </c>
      <c r="X19" s="113">
        <f t="shared" si="16"/>
        <v>0</v>
      </c>
      <c r="Y19" s="111">
        <f t="shared" si="17"/>
        <v>0</v>
      </c>
      <c r="Z19" s="112">
        <f t="shared" si="18"/>
        <v>0</v>
      </c>
      <c r="AA19" s="112">
        <f t="shared" si="19"/>
        <v>0</v>
      </c>
      <c r="AB19" s="112">
        <f t="shared" si="20"/>
        <v>0</v>
      </c>
      <c r="AC19" s="112">
        <f t="shared" si="21"/>
        <v>0</v>
      </c>
      <c r="AD19" s="112">
        <f t="shared" si="22"/>
        <v>0</v>
      </c>
      <c r="AE19" s="113">
        <f t="shared" si="23"/>
        <v>0</v>
      </c>
      <c r="AF19" s="111">
        <f t="shared" si="24"/>
        <v>0</v>
      </c>
      <c r="AG19" s="29"/>
      <c r="AH19" s="29"/>
      <c r="AI19" s="29"/>
      <c r="AJ19" s="29"/>
      <c r="AK19" s="29"/>
      <c r="AL19" s="29"/>
      <c r="AM19" s="112">
        <f t="shared" si="25"/>
        <v>0</v>
      </c>
      <c r="AN19" s="29"/>
      <c r="AO19" s="29"/>
      <c r="AP19" s="29"/>
      <c r="AQ19" s="29"/>
      <c r="AR19" s="29"/>
      <c r="AS19" s="108"/>
      <c r="AT19" s="114">
        <f t="shared" si="26"/>
        <v>0</v>
      </c>
      <c r="AU19" s="29"/>
      <c r="AV19" s="29"/>
      <c r="AW19" s="29"/>
      <c r="AX19" s="29"/>
      <c r="AY19" s="29"/>
      <c r="AZ19" s="108"/>
      <c r="BA19" s="114">
        <f t="shared" si="27"/>
        <v>0</v>
      </c>
      <c r="BB19" s="112">
        <f t="shared" si="28"/>
        <v>0</v>
      </c>
      <c r="BC19" s="112">
        <f t="shared" si="29"/>
        <v>0</v>
      </c>
      <c r="BD19" s="112">
        <f t="shared" si="30"/>
        <v>0</v>
      </c>
      <c r="BE19" s="112">
        <f t="shared" si="31"/>
        <v>0</v>
      </c>
      <c r="BF19" s="112">
        <f t="shared" si="32"/>
        <v>0</v>
      </c>
      <c r="BG19" s="113">
        <f t="shared" si="33"/>
        <v>0</v>
      </c>
    </row>
    <row r="20" spans="1:59" x14ac:dyDescent="0.2">
      <c r="A20" s="106"/>
      <c r="B20" s="107"/>
      <c r="C20" s="106"/>
      <c r="D20" s="103">
        <f t="shared" si="8"/>
        <v>0</v>
      </c>
      <c r="E20" s="100"/>
      <c r="F20" s="29"/>
      <c r="G20" s="29"/>
      <c r="H20" s="29"/>
      <c r="I20" s="29"/>
      <c r="J20" s="108"/>
      <c r="K20" s="103">
        <f t="shared" si="9"/>
        <v>0</v>
      </c>
      <c r="L20" s="29"/>
      <c r="M20" s="29"/>
      <c r="N20" s="29"/>
      <c r="O20" s="29"/>
      <c r="P20" s="29"/>
      <c r="Q20" s="108"/>
      <c r="R20" s="111">
        <f t="shared" si="10"/>
        <v>0</v>
      </c>
      <c r="S20" s="112">
        <f t="shared" si="11"/>
        <v>0</v>
      </c>
      <c r="T20" s="112">
        <f t="shared" si="12"/>
        <v>0</v>
      </c>
      <c r="U20" s="112">
        <f t="shared" si="13"/>
        <v>0</v>
      </c>
      <c r="V20" s="112">
        <f t="shared" si="14"/>
        <v>0</v>
      </c>
      <c r="W20" s="112">
        <f t="shared" si="15"/>
        <v>0</v>
      </c>
      <c r="X20" s="113">
        <f t="shared" si="16"/>
        <v>0</v>
      </c>
      <c r="Y20" s="111">
        <f t="shared" si="17"/>
        <v>0</v>
      </c>
      <c r="Z20" s="112">
        <f t="shared" si="18"/>
        <v>0</v>
      </c>
      <c r="AA20" s="112">
        <f t="shared" si="19"/>
        <v>0</v>
      </c>
      <c r="AB20" s="112">
        <f t="shared" si="20"/>
        <v>0</v>
      </c>
      <c r="AC20" s="112">
        <f t="shared" si="21"/>
        <v>0</v>
      </c>
      <c r="AD20" s="112">
        <f t="shared" si="22"/>
        <v>0</v>
      </c>
      <c r="AE20" s="113">
        <f t="shared" si="23"/>
        <v>0</v>
      </c>
      <c r="AF20" s="111">
        <f t="shared" si="24"/>
        <v>0</v>
      </c>
      <c r="AG20" s="29"/>
      <c r="AH20" s="29"/>
      <c r="AI20" s="29"/>
      <c r="AJ20" s="29"/>
      <c r="AK20" s="29"/>
      <c r="AL20" s="29"/>
      <c r="AM20" s="112">
        <f t="shared" si="25"/>
        <v>0</v>
      </c>
      <c r="AN20" s="29"/>
      <c r="AO20" s="29"/>
      <c r="AP20" s="29"/>
      <c r="AQ20" s="29"/>
      <c r="AR20" s="29"/>
      <c r="AS20" s="108"/>
      <c r="AT20" s="114">
        <f t="shared" si="26"/>
        <v>0</v>
      </c>
      <c r="AU20" s="29"/>
      <c r="AV20" s="29"/>
      <c r="AW20" s="29"/>
      <c r="AX20" s="29"/>
      <c r="AY20" s="29"/>
      <c r="AZ20" s="108"/>
      <c r="BA20" s="114">
        <f t="shared" si="27"/>
        <v>0</v>
      </c>
      <c r="BB20" s="112">
        <f t="shared" si="28"/>
        <v>0</v>
      </c>
      <c r="BC20" s="112">
        <f t="shared" si="29"/>
        <v>0</v>
      </c>
      <c r="BD20" s="112">
        <f t="shared" si="30"/>
        <v>0</v>
      </c>
      <c r="BE20" s="112">
        <f t="shared" si="31"/>
        <v>0</v>
      </c>
      <c r="BF20" s="112">
        <f t="shared" si="32"/>
        <v>0</v>
      </c>
      <c r="BG20" s="113">
        <f t="shared" si="33"/>
        <v>0</v>
      </c>
    </row>
    <row r="21" spans="1:59" x14ac:dyDescent="0.2">
      <c r="A21" s="106"/>
      <c r="B21" s="107"/>
      <c r="C21" s="106"/>
      <c r="D21" s="103">
        <f t="shared" si="8"/>
        <v>0</v>
      </c>
      <c r="E21" s="100"/>
      <c r="F21" s="29"/>
      <c r="G21" s="29"/>
      <c r="H21" s="29"/>
      <c r="I21" s="29"/>
      <c r="J21" s="108"/>
      <c r="K21" s="103">
        <f t="shared" si="9"/>
        <v>0</v>
      </c>
      <c r="L21" s="29"/>
      <c r="M21" s="29"/>
      <c r="N21" s="29"/>
      <c r="O21" s="29"/>
      <c r="P21" s="29"/>
      <c r="Q21" s="108"/>
      <c r="R21" s="111">
        <f t="shared" si="10"/>
        <v>0</v>
      </c>
      <c r="S21" s="112">
        <f t="shared" si="11"/>
        <v>0</v>
      </c>
      <c r="T21" s="112">
        <f t="shared" si="12"/>
        <v>0</v>
      </c>
      <c r="U21" s="112">
        <f t="shared" si="13"/>
        <v>0</v>
      </c>
      <c r="V21" s="112">
        <f t="shared" si="14"/>
        <v>0</v>
      </c>
      <c r="W21" s="112">
        <f t="shared" si="15"/>
        <v>0</v>
      </c>
      <c r="X21" s="113">
        <f t="shared" si="16"/>
        <v>0</v>
      </c>
      <c r="Y21" s="111">
        <f t="shared" si="17"/>
        <v>0</v>
      </c>
      <c r="Z21" s="112">
        <f t="shared" si="18"/>
        <v>0</v>
      </c>
      <c r="AA21" s="112">
        <f t="shared" si="19"/>
        <v>0</v>
      </c>
      <c r="AB21" s="112">
        <f t="shared" si="20"/>
        <v>0</v>
      </c>
      <c r="AC21" s="112">
        <f t="shared" si="21"/>
        <v>0</v>
      </c>
      <c r="AD21" s="112">
        <f t="shared" si="22"/>
        <v>0</v>
      </c>
      <c r="AE21" s="113">
        <f t="shared" si="23"/>
        <v>0</v>
      </c>
      <c r="AF21" s="111">
        <f t="shared" si="24"/>
        <v>0</v>
      </c>
      <c r="AG21" s="29"/>
      <c r="AH21" s="29"/>
      <c r="AI21" s="29"/>
      <c r="AJ21" s="29"/>
      <c r="AK21" s="29"/>
      <c r="AL21" s="29"/>
      <c r="AM21" s="112">
        <f t="shared" si="25"/>
        <v>0</v>
      </c>
      <c r="AN21" s="29"/>
      <c r="AO21" s="29"/>
      <c r="AP21" s="29"/>
      <c r="AQ21" s="29"/>
      <c r="AR21" s="29"/>
      <c r="AS21" s="108"/>
      <c r="AT21" s="114">
        <f t="shared" si="26"/>
        <v>0</v>
      </c>
      <c r="AU21" s="29"/>
      <c r="AV21" s="29"/>
      <c r="AW21" s="29"/>
      <c r="AX21" s="29"/>
      <c r="AY21" s="29"/>
      <c r="AZ21" s="108"/>
      <c r="BA21" s="114">
        <f t="shared" si="27"/>
        <v>0</v>
      </c>
      <c r="BB21" s="112">
        <f t="shared" si="28"/>
        <v>0</v>
      </c>
      <c r="BC21" s="112">
        <f t="shared" si="29"/>
        <v>0</v>
      </c>
      <c r="BD21" s="112">
        <f t="shared" si="30"/>
        <v>0</v>
      </c>
      <c r="BE21" s="112">
        <f t="shared" si="31"/>
        <v>0</v>
      </c>
      <c r="BF21" s="112">
        <f t="shared" si="32"/>
        <v>0</v>
      </c>
      <c r="BG21" s="113">
        <f t="shared" si="33"/>
        <v>0</v>
      </c>
    </row>
    <row r="22" spans="1:59" x14ac:dyDescent="0.2">
      <c r="A22" s="106"/>
      <c r="B22" s="107"/>
      <c r="C22" s="106"/>
      <c r="D22" s="103">
        <f t="shared" si="8"/>
        <v>0</v>
      </c>
      <c r="E22" s="100"/>
      <c r="F22" s="29"/>
      <c r="G22" s="29"/>
      <c r="H22" s="29"/>
      <c r="I22" s="29"/>
      <c r="J22" s="108"/>
      <c r="K22" s="103">
        <f t="shared" si="9"/>
        <v>0</v>
      </c>
      <c r="L22" s="29"/>
      <c r="M22" s="29"/>
      <c r="N22" s="29"/>
      <c r="O22" s="29"/>
      <c r="P22" s="29"/>
      <c r="Q22" s="108"/>
      <c r="R22" s="111">
        <f t="shared" si="10"/>
        <v>0</v>
      </c>
      <c r="S22" s="112">
        <f t="shared" si="11"/>
        <v>0</v>
      </c>
      <c r="T22" s="112">
        <f t="shared" si="12"/>
        <v>0</v>
      </c>
      <c r="U22" s="112">
        <f t="shared" si="13"/>
        <v>0</v>
      </c>
      <c r="V22" s="112">
        <f t="shared" si="14"/>
        <v>0</v>
      </c>
      <c r="W22" s="112">
        <f t="shared" si="15"/>
        <v>0</v>
      </c>
      <c r="X22" s="113">
        <f t="shared" si="16"/>
        <v>0</v>
      </c>
      <c r="Y22" s="111">
        <f t="shared" si="17"/>
        <v>0</v>
      </c>
      <c r="Z22" s="112">
        <f t="shared" si="18"/>
        <v>0</v>
      </c>
      <c r="AA22" s="112">
        <f t="shared" si="19"/>
        <v>0</v>
      </c>
      <c r="AB22" s="112">
        <f t="shared" si="20"/>
        <v>0</v>
      </c>
      <c r="AC22" s="112">
        <f t="shared" si="21"/>
        <v>0</v>
      </c>
      <c r="AD22" s="112">
        <f t="shared" si="22"/>
        <v>0</v>
      </c>
      <c r="AE22" s="113">
        <f t="shared" si="23"/>
        <v>0</v>
      </c>
      <c r="AF22" s="111">
        <f t="shared" si="24"/>
        <v>0</v>
      </c>
      <c r="AG22" s="29"/>
      <c r="AH22" s="29"/>
      <c r="AI22" s="29"/>
      <c r="AJ22" s="29"/>
      <c r="AK22" s="29"/>
      <c r="AL22" s="29"/>
      <c r="AM22" s="112">
        <f t="shared" si="25"/>
        <v>0</v>
      </c>
      <c r="AN22" s="29"/>
      <c r="AO22" s="29"/>
      <c r="AP22" s="29"/>
      <c r="AQ22" s="29"/>
      <c r="AR22" s="29"/>
      <c r="AS22" s="108"/>
      <c r="AT22" s="114">
        <f t="shared" si="26"/>
        <v>0</v>
      </c>
      <c r="AU22" s="29"/>
      <c r="AV22" s="29"/>
      <c r="AW22" s="29"/>
      <c r="AX22" s="29"/>
      <c r="AY22" s="29"/>
      <c r="AZ22" s="108"/>
      <c r="BA22" s="114">
        <f t="shared" si="27"/>
        <v>0</v>
      </c>
      <c r="BB22" s="112">
        <f t="shared" si="28"/>
        <v>0</v>
      </c>
      <c r="BC22" s="112">
        <f t="shared" si="29"/>
        <v>0</v>
      </c>
      <c r="BD22" s="112">
        <f t="shared" si="30"/>
        <v>0</v>
      </c>
      <c r="BE22" s="112">
        <f t="shared" si="31"/>
        <v>0</v>
      </c>
      <c r="BF22" s="112">
        <f t="shared" si="32"/>
        <v>0</v>
      </c>
      <c r="BG22" s="113">
        <f t="shared" si="33"/>
        <v>0</v>
      </c>
    </row>
    <row r="23" spans="1:59" x14ac:dyDescent="0.2">
      <c r="A23" s="106"/>
      <c r="B23" s="107"/>
      <c r="C23" s="106"/>
      <c r="D23" s="103">
        <f t="shared" si="8"/>
        <v>0</v>
      </c>
      <c r="E23" s="100"/>
      <c r="F23" s="29"/>
      <c r="G23" s="29"/>
      <c r="H23" s="29"/>
      <c r="I23" s="29"/>
      <c r="J23" s="108"/>
      <c r="K23" s="103">
        <f t="shared" si="9"/>
        <v>0</v>
      </c>
      <c r="L23" s="29"/>
      <c r="M23" s="29"/>
      <c r="N23" s="29"/>
      <c r="O23" s="29"/>
      <c r="P23" s="29"/>
      <c r="Q23" s="108"/>
      <c r="R23" s="111">
        <f t="shared" si="10"/>
        <v>0</v>
      </c>
      <c r="S23" s="112">
        <f t="shared" si="11"/>
        <v>0</v>
      </c>
      <c r="T23" s="112">
        <f t="shared" si="12"/>
        <v>0</v>
      </c>
      <c r="U23" s="112">
        <f t="shared" si="13"/>
        <v>0</v>
      </c>
      <c r="V23" s="112">
        <f t="shared" si="14"/>
        <v>0</v>
      </c>
      <c r="W23" s="112">
        <f t="shared" si="15"/>
        <v>0</v>
      </c>
      <c r="X23" s="113">
        <f t="shared" si="16"/>
        <v>0</v>
      </c>
      <c r="Y23" s="111">
        <f t="shared" si="17"/>
        <v>0</v>
      </c>
      <c r="Z23" s="112">
        <f t="shared" si="18"/>
        <v>0</v>
      </c>
      <c r="AA23" s="112">
        <f t="shared" si="19"/>
        <v>0</v>
      </c>
      <c r="AB23" s="112">
        <f t="shared" si="20"/>
        <v>0</v>
      </c>
      <c r="AC23" s="112">
        <f t="shared" si="21"/>
        <v>0</v>
      </c>
      <c r="AD23" s="112">
        <f t="shared" si="22"/>
        <v>0</v>
      </c>
      <c r="AE23" s="113">
        <f t="shared" si="23"/>
        <v>0</v>
      </c>
      <c r="AF23" s="111">
        <f t="shared" si="24"/>
        <v>0</v>
      </c>
      <c r="AG23" s="29"/>
      <c r="AH23" s="29"/>
      <c r="AI23" s="29"/>
      <c r="AJ23" s="29"/>
      <c r="AK23" s="29"/>
      <c r="AL23" s="29"/>
      <c r="AM23" s="112">
        <f t="shared" si="25"/>
        <v>0</v>
      </c>
      <c r="AN23" s="29"/>
      <c r="AO23" s="29"/>
      <c r="AP23" s="29"/>
      <c r="AQ23" s="29"/>
      <c r="AR23" s="29"/>
      <c r="AS23" s="108"/>
      <c r="AT23" s="114">
        <f t="shared" si="26"/>
        <v>0</v>
      </c>
      <c r="AU23" s="29"/>
      <c r="AV23" s="29"/>
      <c r="AW23" s="29"/>
      <c r="AX23" s="29"/>
      <c r="AY23" s="29"/>
      <c r="AZ23" s="108"/>
      <c r="BA23" s="114">
        <f t="shared" si="27"/>
        <v>0</v>
      </c>
      <c r="BB23" s="112">
        <f t="shared" si="28"/>
        <v>0</v>
      </c>
      <c r="BC23" s="112">
        <f t="shared" si="29"/>
        <v>0</v>
      </c>
      <c r="BD23" s="112">
        <f t="shared" si="30"/>
        <v>0</v>
      </c>
      <c r="BE23" s="112">
        <f t="shared" si="31"/>
        <v>0</v>
      </c>
      <c r="BF23" s="112">
        <f t="shared" si="32"/>
        <v>0</v>
      </c>
      <c r="BG23" s="113">
        <f t="shared" si="33"/>
        <v>0</v>
      </c>
    </row>
    <row r="24" spans="1:59" x14ac:dyDescent="0.2">
      <c r="A24" s="106"/>
      <c r="B24" s="107"/>
      <c r="C24" s="106"/>
      <c r="D24" s="103">
        <f t="shared" si="8"/>
        <v>0</v>
      </c>
      <c r="E24" s="100"/>
      <c r="F24" s="29"/>
      <c r="G24" s="29"/>
      <c r="H24" s="29"/>
      <c r="I24" s="29"/>
      <c r="J24" s="108"/>
      <c r="K24" s="103">
        <f t="shared" si="9"/>
        <v>0</v>
      </c>
      <c r="L24" s="29"/>
      <c r="M24" s="29"/>
      <c r="N24" s="29"/>
      <c r="O24" s="29"/>
      <c r="P24" s="29"/>
      <c r="Q24" s="108"/>
      <c r="R24" s="111">
        <f t="shared" si="10"/>
        <v>0</v>
      </c>
      <c r="S24" s="112">
        <f t="shared" si="11"/>
        <v>0</v>
      </c>
      <c r="T24" s="112">
        <f t="shared" si="12"/>
        <v>0</v>
      </c>
      <c r="U24" s="112">
        <f t="shared" si="13"/>
        <v>0</v>
      </c>
      <c r="V24" s="112">
        <f t="shared" si="14"/>
        <v>0</v>
      </c>
      <c r="W24" s="112">
        <f t="shared" si="15"/>
        <v>0</v>
      </c>
      <c r="X24" s="113">
        <f t="shared" si="16"/>
        <v>0</v>
      </c>
      <c r="Y24" s="111">
        <f t="shared" si="17"/>
        <v>0</v>
      </c>
      <c r="Z24" s="112">
        <f t="shared" si="18"/>
        <v>0</v>
      </c>
      <c r="AA24" s="112">
        <f t="shared" si="19"/>
        <v>0</v>
      </c>
      <c r="AB24" s="112">
        <f t="shared" si="20"/>
        <v>0</v>
      </c>
      <c r="AC24" s="112">
        <f t="shared" si="21"/>
        <v>0</v>
      </c>
      <c r="AD24" s="112">
        <f t="shared" si="22"/>
        <v>0</v>
      </c>
      <c r="AE24" s="113">
        <f t="shared" si="23"/>
        <v>0</v>
      </c>
      <c r="AF24" s="111">
        <f t="shared" si="24"/>
        <v>0</v>
      </c>
      <c r="AG24" s="29"/>
      <c r="AH24" s="29"/>
      <c r="AI24" s="29"/>
      <c r="AJ24" s="29"/>
      <c r="AK24" s="29"/>
      <c r="AL24" s="29"/>
      <c r="AM24" s="112">
        <f t="shared" si="25"/>
        <v>0</v>
      </c>
      <c r="AN24" s="29"/>
      <c r="AO24" s="29"/>
      <c r="AP24" s="29"/>
      <c r="AQ24" s="29"/>
      <c r="AR24" s="29"/>
      <c r="AS24" s="108"/>
      <c r="AT24" s="114">
        <f t="shared" si="26"/>
        <v>0</v>
      </c>
      <c r="AU24" s="29"/>
      <c r="AV24" s="29"/>
      <c r="AW24" s="29"/>
      <c r="AX24" s="29"/>
      <c r="AY24" s="29"/>
      <c r="AZ24" s="108"/>
      <c r="BA24" s="114">
        <f t="shared" si="27"/>
        <v>0</v>
      </c>
      <c r="BB24" s="112">
        <f t="shared" si="28"/>
        <v>0</v>
      </c>
      <c r="BC24" s="112">
        <f t="shared" si="29"/>
        <v>0</v>
      </c>
      <c r="BD24" s="112">
        <f t="shared" si="30"/>
        <v>0</v>
      </c>
      <c r="BE24" s="112">
        <f t="shared" si="31"/>
        <v>0</v>
      </c>
      <c r="BF24" s="112">
        <f t="shared" si="32"/>
        <v>0</v>
      </c>
      <c r="BG24" s="113">
        <f t="shared" si="33"/>
        <v>0</v>
      </c>
    </row>
    <row r="25" spans="1:59" x14ac:dyDescent="0.2">
      <c r="A25" s="106"/>
      <c r="B25" s="107"/>
      <c r="C25" s="106"/>
      <c r="D25" s="103">
        <f t="shared" si="8"/>
        <v>0</v>
      </c>
      <c r="E25" s="100"/>
      <c r="F25" s="29"/>
      <c r="G25" s="29"/>
      <c r="H25" s="29"/>
      <c r="I25" s="29"/>
      <c r="J25" s="108"/>
      <c r="K25" s="103">
        <f t="shared" si="9"/>
        <v>0</v>
      </c>
      <c r="L25" s="29"/>
      <c r="M25" s="29"/>
      <c r="N25" s="29"/>
      <c r="O25" s="29"/>
      <c r="P25" s="29"/>
      <c r="Q25" s="108"/>
      <c r="R25" s="111">
        <f t="shared" si="10"/>
        <v>0</v>
      </c>
      <c r="S25" s="112">
        <f t="shared" si="11"/>
        <v>0</v>
      </c>
      <c r="T25" s="112">
        <f t="shared" si="12"/>
        <v>0</v>
      </c>
      <c r="U25" s="112">
        <f t="shared" si="13"/>
        <v>0</v>
      </c>
      <c r="V25" s="112">
        <f t="shared" si="14"/>
        <v>0</v>
      </c>
      <c r="W25" s="112">
        <f t="shared" si="15"/>
        <v>0</v>
      </c>
      <c r="X25" s="113">
        <f t="shared" si="16"/>
        <v>0</v>
      </c>
      <c r="Y25" s="111">
        <f t="shared" si="17"/>
        <v>0</v>
      </c>
      <c r="Z25" s="112">
        <f t="shared" si="18"/>
        <v>0</v>
      </c>
      <c r="AA25" s="112">
        <f t="shared" si="19"/>
        <v>0</v>
      </c>
      <c r="AB25" s="112">
        <f t="shared" si="20"/>
        <v>0</v>
      </c>
      <c r="AC25" s="112">
        <f t="shared" si="21"/>
        <v>0</v>
      </c>
      <c r="AD25" s="112">
        <f t="shared" si="22"/>
        <v>0</v>
      </c>
      <c r="AE25" s="113">
        <f t="shared" si="23"/>
        <v>0</v>
      </c>
      <c r="AF25" s="111">
        <f t="shared" si="24"/>
        <v>0</v>
      </c>
      <c r="AG25" s="29"/>
      <c r="AH25" s="29"/>
      <c r="AI25" s="29"/>
      <c r="AJ25" s="29"/>
      <c r="AK25" s="29"/>
      <c r="AL25" s="29"/>
      <c r="AM25" s="112">
        <f t="shared" si="25"/>
        <v>0</v>
      </c>
      <c r="AN25" s="29"/>
      <c r="AO25" s="29"/>
      <c r="AP25" s="29"/>
      <c r="AQ25" s="29"/>
      <c r="AR25" s="29"/>
      <c r="AS25" s="108"/>
      <c r="AT25" s="114">
        <f t="shared" si="26"/>
        <v>0</v>
      </c>
      <c r="AU25" s="29"/>
      <c r="AV25" s="29"/>
      <c r="AW25" s="29"/>
      <c r="AX25" s="29"/>
      <c r="AY25" s="29"/>
      <c r="AZ25" s="108"/>
      <c r="BA25" s="114">
        <f t="shared" si="27"/>
        <v>0</v>
      </c>
      <c r="BB25" s="112">
        <f t="shared" si="28"/>
        <v>0</v>
      </c>
      <c r="BC25" s="112">
        <f t="shared" si="29"/>
        <v>0</v>
      </c>
      <c r="BD25" s="112">
        <f t="shared" si="30"/>
        <v>0</v>
      </c>
      <c r="BE25" s="112">
        <f t="shared" si="31"/>
        <v>0</v>
      </c>
      <c r="BF25" s="112">
        <f t="shared" si="32"/>
        <v>0</v>
      </c>
      <c r="BG25" s="113">
        <f t="shared" si="33"/>
        <v>0</v>
      </c>
    </row>
    <row r="26" spans="1:59" x14ac:dyDescent="0.2">
      <c r="A26" s="106"/>
      <c r="B26" s="107"/>
      <c r="C26" s="106"/>
      <c r="D26" s="103">
        <f t="shared" si="8"/>
        <v>0</v>
      </c>
      <c r="E26" s="100"/>
      <c r="F26" s="29"/>
      <c r="G26" s="29"/>
      <c r="H26" s="29"/>
      <c r="I26" s="29"/>
      <c r="J26" s="108"/>
      <c r="K26" s="103">
        <f t="shared" si="9"/>
        <v>0</v>
      </c>
      <c r="L26" s="29"/>
      <c r="M26" s="29"/>
      <c r="N26" s="29"/>
      <c r="O26" s="29"/>
      <c r="P26" s="29"/>
      <c r="Q26" s="108"/>
      <c r="R26" s="111">
        <f t="shared" si="10"/>
        <v>0</v>
      </c>
      <c r="S26" s="112">
        <f t="shared" si="11"/>
        <v>0</v>
      </c>
      <c r="T26" s="112">
        <f t="shared" si="12"/>
        <v>0</v>
      </c>
      <c r="U26" s="112">
        <f t="shared" si="13"/>
        <v>0</v>
      </c>
      <c r="V26" s="112">
        <f t="shared" si="14"/>
        <v>0</v>
      </c>
      <c r="W26" s="112">
        <f t="shared" si="15"/>
        <v>0</v>
      </c>
      <c r="X26" s="113">
        <f t="shared" si="16"/>
        <v>0</v>
      </c>
      <c r="Y26" s="111">
        <f t="shared" si="17"/>
        <v>0</v>
      </c>
      <c r="Z26" s="112">
        <f t="shared" si="18"/>
        <v>0</v>
      </c>
      <c r="AA26" s="112">
        <f t="shared" si="19"/>
        <v>0</v>
      </c>
      <c r="AB26" s="112">
        <f t="shared" si="20"/>
        <v>0</v>
      </c>
      <c r="AC26" s="112">
        <f t="shared" si="21"/>
        <v>0</v>
      </c>
      <c r="AD26" s="112">
        <f t="shared" si="22"/>
        <v>0</v>
      </c>
      <c r="AE26" s="113">
        <f t="shared" si="23"/>
        <v>0</v>
      </c>
      <c r="AF26" s="111">
        <f t="shared" si="24"/>
        <v>0</v>
      </c>
      <c r="AG26" s="29"/>
      <c r="AH26" s="29"/>
      <c r="AI26" s="29"/>
      <c r="AJ26" s="29"/>
      <c r="AK26" s="29"/>
      <c r="AL26" s="29"/>
      <c r="AM26" s="112">
        <f t="shared" si="25"/>
        <v>0</v>
      </c>
      <c r="AN26" s="29"/>
      <c r="AO26" s="29"/>
      <c r="AP26" s="29"/>
      <c r="AQ26" s="29"/>
      <c r="AR26" s="29"/>
      <c r="AS26" s="108"/>
      <c r="AT26" s="114">
        <f t="shared" si="26"/>
        <v>0</v>
      </c>
      <c r="AU26" s="29"/>
      <c r="AV26" s="29"/>
      <c r="AW26" s="29"/>
      <c r="AX26" s="29"/>
      <c r="AY26" s="29"/>
      <c r="AZ26" s="108"/>
      <c r="BA26" s="114">
        <f t="shared" si="27"/>
        <v>0</v>
      </c>
      <c r="BB26" s="112">
        <f t="shared" si="28"/>
        <v>0</v>
      </c>
      <c r="BC26" s="112">
        <f t="shared" si="29"/>
        <v>0</v>
      </c>
      <c r="BD26" s="112">
        <f t="shared" si="30"/>
        <v>0</v>
      </c>
      <c r="BE26" s="112">
        <f t="shared" si="31"/>
        <v>0</v>
      </c>
      <c r="BF26" s="112">
        <f t="shared" si="32"/>
        <v>0</v>
      </c>
      <c r="BG26" s="113">
        <f t="shared" si="33"/>
        <v>0</v>
      </c>
    </row>
    <row r="27" spans="1:59" x14ac:dyDescent="0.2">
      <c r="A27" s="106"/>
      <c r="B27" s="107"/>
      <c r="C27" s="106"/>
      <c r="D27" s="103">
        <f t="shared" si="8"/>
        <v>0</v>
      </c>
      <c r="E27" s="100"/>
      <c r="F27" s="29"/>
      <c r="G27" s="29"/>
      <c r="H27" s="29"/>
      <c r="I27" s="29"/>
      <c r="J27" s="108"/>
      <c r="K27" s="103">
        <f t="shared" si="9"/>
        <v>0</v>
      </c>
      <c r="L27" s="29"/>
      <c r="M27" s="29"/>
      <c r="N27" s="29"/>
      <c r="O27" s="29"/>
      <c r="P27" s="29"/>
      <c r="Q27" s="108"/>
      <c r="R27" s="111">
        <f t="shared" si="10"/>
        <v>0</v>
      </c>
      <c r="S27" s="112">
        <f t="shared" si="11"/>
        <v>0</v>
      </c>
      <c r="T27" s="112">
        <f t="shared" si="12"/>
        <v>0</v>
      </c>
      <c r="U27" s="112">
        <f t="shared" si="13"/>
        <v>0</v>
      </c>
      <c r="V27" s="112">
        <f t="shared" si="14"/>
        <v>0</v>
      </c>
      <c r="W27" s="112">
        <f t="shared" si="15"/>
        <v>0</v>
      </c>
      <c r="X27" s="113">
        <f t="shared" si="16"/>
        <v>0</v>
      </c>
      <c r="Y27" s="111">
        <f t="shared" si="17"/>
        <v>0</v>
      </c>
      <c r="Z27" s="112">
        <f t="shared" si="18"/>
        <v>0</v>
      </c>
      <c r="AA27" s="112">
        <f t="shared" si="19"/>
        <v>0</v>
      </c>
      <c r="AB27" s="112">
        <f t="shared" si="20"/>
        <v>0</v>
      </c>
      <c r="AC27" s="112">
        <f t="shared" si="21"/>
        <v>0</v>
      </c>
      <c r="AD27" s="112">
        <f t="shared" si="22"/>
        <v>0</v>
      </c>
      <c r="AE27" s="113">
        <f t="shared" si="23"/>
        <v>0</v>
      </c>
      <c r="AF27" s="111">
        <f t="shared" si="24"/>
        <v>0</v>
      </c>
      <c r="AG27" s="29"/>
      <c r="AH27" s="29"/>
      <c r="AI27" s="29"/>
      <c r="AJ27" s="29"/>
      <c r="AK27" s="29"/>
      <c r="AL27" s="29"/>
      <c r="AM27" s="112">
        <f t="shared" si="25"/>
        <v>0</v>
      </c>
      <c r="AN27" s="29"/>
      <c r="AO27" s="29"/>
      <c r="AP27" s="29"/>
      <c r="AQ27" s="29"/>
      <c r="AR27" s="29"/>
      <c r="AS27" s="108"/>
      <c r="AT27" s="114">
        <f t="shared" si="26"/>
        <v>0</v>
      </c>
      <c r="AU27" s="29"/>
      <c r="AV27" s="29"/>
      <c r="AW27" s="29"/>
      <c r="AX27" s="29"/>
      <c r="AY27" s="29"/>
      <c r="AZ27" s="108"/>
      <c r="BA27" s="114">
        <f t="shared" si="27"/>
        <v>0</v>
      </c>
      <c r="BB27" s="112">
        <f t="shared" si="28"/>
        <v>0</v>
      </c>
      <c r="BC27" s="112">
        <f t="shared" si="29"/>
        <v>0</v>
      </c>
      <c r="BD27" s="112">
        <f t="shared" si="30"/>
        <v>0</v>
      </c>
      <c r="BE27" s="112">
        <f t="shared" si="31"/>
        <v>0</v>
      </c>
      <c r="BF27" s="112">
        <f t="shared" si="32"/>
        <v>0</v>
      </c>
      <c r="BG27" s="113">
        <f t="shared" si="33"/>
        <v>0</v>
      </c>
    </row>
    <row r="28" spans="1:59" x14ac:dyDescent="0.2">
      <c r="A28" s="106"/>
      <c r="B28" s="107"/>
      <c r="C28" s="106"/>
      <c r="D28" s="103">
        <f t="shared" si="8"/>
        <v>0</v>
      </c>
      <c r="E28" s="100"/>
      <c r="F28" s="29"/>
      <c r="G28" s="29"/>
      <c r="H28" s="29"/>
      <c r="I28" s="29"/>
      <c r="J28" s="108"/>
      <c r="K28" s="103">
        <f t="shared" si="9"/>
        <v>0</v>
      </c>
      <c r="L28" s="29"/>
      <c r="M28" s="29"/>
      <c r="N28" s="29"/>
      <c r="O28" s="29"/>
      <c r="P28" s="29"/>
      <c r="Q28" s="108"/>
      <c r="R28" s="111">
        <f t="shared" si="10"/>
        <v>0</v>
      </c>
      <c r="S28" s="112">
        <f t="shared" si="11"/>
        <v>0</v>
      </c>
      <c r="T28" s="112">
        <f t="shared" si="12"/>
        <v>0</v>
      </c>
      <c r="U28" s="112">
        <f t="shared" si="13"/>
        <v>0</v>
      </c>
      <c r="V28" s="112">
        <f t="shared" si="14"/>
        <v>0</v>
      </c>
      <c r="W28" s="112">
        <f t="shared" si="15"/>
        <v>0</v>
      </c>
      <c r="X28" s="113">
        <f t="shared" si="16"/>
        <v>0</v>
      </c>
      <c r="Y28" s="111">
        <f t="shared" si="17"/>
        <v>0</v>
      </c>
      <c r="Z28" s="112">
        <f t="shared" si="18"/>
        <v>0</v>
      </c>
      <c r="AA28" s="112">
        <f t="shared" si="19"/>
        <v>0</v>
      </c>
      <c r="AB28" s="112">
        <f t="shared" si="20"/>
        <v>0</v>
      </c>
      <c r="AC28" s="112">
        <f t="shared" si="21"/>
        <v>0</v>
      </c>
      <c r="AD28" s="112">
        <f t="shared" si="22"/>
        <v>0</v>
      </c>
      <c r="AE28" s="113">
        <f t="shared" si="23"/>
        <v>0</v>
      </c>
      <c r="AF28" s="111">
        <f t="shared" si="24"/>
        <v>0</v>
      </c>
      <c r="AG28" s="29"/>
      <c r="AH28" s="29"/>
      <c r="AI28" s="29"/>
      <c r="AJ28" s="29"/>
      <c r="AK28" s="29"/>
      <c r="AL28" s="29"/>
      <c r="AM28" s="112">
        <f t="shared" si="25"/>
        <v>0</v>
      </c>
      <c r="AN28" s="29"/>
      <c r="AO28" s="29"/>
      <c r="AP28" s="29"/>
      <c r="AQ28" s="29"/>
      <c r="AR28" s="29"/>
      <c r="AS28" s="108"/>
      <c r="AT28" s="114">
        <f t="shared" si="26"/>
        <v>0</v>
      </c>
      <c r="AU28" s="29"/>
      <c r="AV28" s="29"/>
      <c r="AW28" s="29"/>
      <c r="AX28" s="29"/>
      <c r="AY28" s="29"/>
      <c r="AZ28" s="108"/>
      <c r="BA28" s="114">
        <f t="shared" si="27"/>
        <v>0</v>
      </c>
      <c r="BB28" s="112">
        <f t="shared" si="28"/>
        <v>0</v>
      </c>
      <c r="BC28" s="112">
        <f t="shared" si="29"/>
        <v>0</v>
      </c>
      <c r="BD28" s="112">
        <f t="shared" si="30"/>
        <v>0</v>
      </c>
      <c r="BE28" s="112">
        <f t="shared" si="31"/>
        <v>0</v>
      </c>
      <c r="BF28" s="112">
        <f t="shared" si="32"/>
        <v>0</v>
      </c>
      <c r="BG28" s="113">
        <f t="shared" si="33"/>
        <v>0</v>
      </c>
    </row>
    <row r="29" spans="1:59" x14ac:dyDescent="0.2">
      <c r="A29" s="106"/>
      <c r="B29" s="107"/>
      <c r="C29" s="106"/>
      <c r="D29" s="103">
        <f t="shared" si="8"/>
        <v>0</v>
      </c>
      <c r="E29" s="100"/>
      <c r="F29" s="29"/>
      <c r="G29" s="29"/>
      <c r="H29" s="29"/>
      <c r="I29" s="29"/>
      <c r="J29" s="108"/>
      <c r="K29" s="103">
        <f t="shared" si="9"/>
        <v>0</v>
      </c>
      <c r="L29" s="29"/>
      <c r="M29" s="29"/>
      <c r="N29" s="29"/>
      <c r="O29" s="29"/>
      <c r="P29" s="29"/>
      <c r="Q29" s="108"/>
      <c r="R29" s="111">
        <f t="shared" si="10"/>
        <v>0</v>
      </c>
      <c r="S29" s="112">
        <f t="shared" si="11"/>
        <v>0</v>
      </c>
      <c r="T29" s="112">
        <f t="shared" si="12"/>
        <v>0</v>
      </c>
      <c r="U29" s="112">
        <f t="shared" si="13"/>
        <v>0</v>
      </c>
      <c r="V29" s="112">
        <f t="shared" si="14"/>
        <v>0</v>
      </c>
      <c r="W29" s="112">
        <f t="shared" si="15"/>
        <v>0</v>
      </c>
      <c r="X29" s="113">
        <f t="shared" si="16"/>
        <v>0</v>
      </c>
      <c r="Y29" s="111">
        <f t="shared" si="17"/>
        <v>0</v>
      </c>
      <c r="Z29" s="112">
        <f t="shared" si="18"/>
        <v>0</v>
      </c>
      <c r="AA29" s="112">
        <f t="shared" si="19"/>
        <v>0</v>
      </c>
      <c r="AB29" s="112">
        <f t="shared" si="20"/>
        <v>0</v>
      </c>
      <c r="AC29" s="112">
        <f t="shared" si="21"/>
        <v>0</v>
      </c>
      <c r="AD29" s="112">
        <f t="shared" si="22"/>
        <v>0</v>
      </c>
      <c r="AE29" s="113">
        <f t="shared" si="23"/>
        <v>0</v>
      </c>
      <c r="AF29" s="111">
        <f t="shared" si="24"/>
        <v>0</v>
      </c>
      <c r="AG29" s="29"/>
      <c r="AH29" s="29"/>
      <c r="AI29" s="29"/>
      <c r="AJ29" s="29"/>
      <c r="AK29" s="29"/>
      <c r="AL29" s="29"/>
      <c r="AM29" s="112">
        <f t="shared" si="25"/>
        <v>0</v>
      </c>
      <c r="AN29" s="29"/>
      <c r="AO29" s="29"/>
      <c r="AP29" s="29"/>
      <c r="AQ29" s="29"/>
      <c r="AR29" s="29"/>
      <c r="AS29" s="108"/>
      <c r="AT29" s="114">
        <f t="shared" si="26"/>
        <v>0</v>
      </c>
      <c r="AU29" s="29"/>
      <c r="AV29" s="29"/>
      <c r="AW29" s="29"/>
      <c r="AX29" s="29"/>
      <c r="AY29" s="29"/>
      <c r="AZ29" s="108"/>
      <c r="BA29" s="114">
        <f t="shared" si="27"/>
        <v>0</v>
      </c>
      <c r="BB29" s="112">
        <f t="shared" si="28"/>
        <v>0</v>
      </c>
      <c r="BC29" s="112">
        <f t="shared" si="29"/>
        <v>0</v>
      </c>
      <c r="BD29" s="112">
        <f t="shared" si="30"/>
        <v>0</v>
      </c>
      <c r="BE29" s="112">
        <f t="shared" si="31"/>
        <v>0</v>
      </c>
      <c r="BF29" s="112">
        <f t="shared" si="32"/>
        <v>0</v>
      </c>
      <c r="BG29" s="113">
        <f t="shared" si="33"/>
        <v>0</v>
      </c>
    </row>
    <row r="30" spans="1:59" x14ac:dyDescent="0.2">
      <c r="A30" s="106"/>
      <c r="B30" s="107"/>
      <c r="C30" s="106"/>
      <c r="D30" s="103">
        <f t="shared" si="8"/>
        <v>0</v>
      </c>
      <c r="E30" s="100"/>
      <c r="F30" s="29"/>
      <c r="G30" s="29"/>
      <c r="H30" s="29"/>
      <c r="I30" s="29"/>
      <c r="J30" s="108"/>
      <c r="K30" s="103">
        <f t="shared" si="9"/>
        <v>0</v>
      </c>
      <c r="L30" s="29"/>
      <c r="M30" s="29"/>
      <c r="N30" s="29"/>
      <c r="O30" s="29"/>
      <c r="P30" s="29"/>
      <c r="Q30" s="108"/>
      <c r="R30" s="111">
        <f t="shared" si="10"/>
        <v>0</v>
      </c>
      <c r="S30" s="112">
        <f t="shared" si="11"/>
        <v>0</v>
      </c>
      <c r="T30" s="112">
        <f t="shared" si="12"/>
        <v>0</v>
      </c>
      <c r="U30" s="112">
        <f t="shared" si="13"/>
        <v>0</v>
      </c>
      <c r="V30" s="112">
        <f t="shared" si="14"/>
        <v>0</v>
      </c>
      <c r="W30" s="112">
        <f t="shared" si="15"/>
        <v>0</v>
      </c>
      <c r="X30" s="113">
        <f t="shared" si="16"/>
        <v>0</v>
      </c>
      <c r="Y30" s="111">
        <f t="shared" si="17"/>
        <v>0</v>
      </c>
      <c r="Z30" s="112">
        <f t="shared" si="18"/>
        <v>0</v>
      </c>
      <c r="AA30" s="112">
        <f t="shared" si="19"/>
        <v>0</v>
      </c>
      <c r="AB30" s="112">
        <f t="shared" si="20"/>
        <v>0</v>
      </c>
      <c r="AC30" s="112">
        <f t="shared" si="21"/>
        <v>0</v>
      </c>
      <c r="AD30" s="112">
        <f t="shared" si="22"/>
        <v>0</v>
      </c>
      <c r="AE30" s="113">
        <f t="shared" si="23"/>
        <v>0</v>
      </c>
      <c r="AF30" s="111">
        <f t="shared" si="24"/>
        <v>0</v>
      </c>
      <c r="AG30" s="29"/>
      <c r="AH30" s="29"/>
      <c r="AI30" s="29"/>
      <c r="AJ30" s="29"/>
      <c r="AK30" s="29"/>
      <c r="AL30" s="29"/>
      <c r="AM30" s="112">
        <f t="shared" si="25"/>
        <v>0</v>
      </c>
      <c r="AN30" s="29"/>
      <c r="AO30" s="29"/>
      <c r="AP30" s="29"/>
      <c r="AQ30" s="29"/>
      <c r="AR30" s="29"/>
      <c r="AS30" s="108"/>
      <c r="AT30" s="114">
        <f t="shared" si="26"/>
        <v>0</v>
      </c>
      <c r="AU30" s="29"/>
      <c r="AV30" s="29"/>
      <c r="AW30" s="29"/>
      <c r="AX30" s="29"/>
      <c r="AY30" s="29"/>
      <c r="AZ30" s="108"/>
      <c r="BA30" s="114">
        <f t="shared" si="27"/>
        <v>0</v>
      </c>
      <c r="BB30" s="112">
        <f t="shared" si="28"/>
        <v>0</v>
      </c>
      <c r="BC30" s="112">
        <f t="shared" si="29"/>
        <v>0</v>
      </c>
      <c r="BD30" s="112">
        <f t="shared" si="30"/>
        <v>0</v>
      </c>
      <c r="BE30" s="112">
        <f t="shared" si="31"/>
        <v>0</v>
      </c>
      <c r="BF30" s="112">
        <f t="shared" si="32"/>
        <v>0</v>
      </c>
      <c r="BG30" s="113">
        <f t="shared" si="33"/>
        <v>0</v>
      </c>
    </row>
    <row r="31" spans="1:59" x14ac:dyDescent="0.2">
      <c r="A31" s="106"/>
      <c r="B31" s="107"/>
      <c r="C31" s="106"/>
      <c r="D31" s="103">
        <f t="shared" si="8"/>
        <v>0</v>
      </c>
      <c r="E31" s="100"/>
      <c r="F31" s="29"/>
      <c r="G31" s="29"/>
      <c r="H31" s="29"/>
      <c r="I31" s="29"/>
      <c r="J31" s="108"/>
      <c r="K31" s="103">
        <f t="shared" si="9"/>
        <v>0</v>
      </c>
      <c r="L31" s="29"/>
      <c r="M31" s="29"/>
      <c r="N31" s="29"/>
      <c r="O31" s="29"/>
      <c r="P31" s="29"/>
      <c r="Q31" s="108"/>
      <c r="R31" s="111">
        <f t="shared" si="10"/>
        <v>0</v>
      </c>
      <c r="S31" s="112">
        <f t="shared" si="11"/>
        <v>0</v>
      </c>
      <c r="T31" s="112">
        <f t="shared" si="12"/>
        <v>0</v>
      </c>
      <c r="U31" s="112">
        <f t="shared" si="13"/>
        <v>0</v>
      </c>
      <c r="V31" s="112">
        <f t="shared" si="14"/>
        <v>0</v>
      </c>
      <c r="W31" s="112">
        <f t="shared" si="15"/>
        <v>0</v>
      </c>
      <c r="X31" s="113">
        <f t="shared" si="16"/>
        <v>0</v>
      </c>
      <c r="Y31" s="111">
        <f t="shared" si="17"/>
        <v>0</v>
      </c>
      <c r="Z31" s="112">
        <f t="shared" si="18"/>
        <v>0</v>
      </c>
      <c r="AA31" s="112">
        <f t="shared" si="19"/>
        <v>0</v>
      </c>
      <c r="AB31" s="112">
        <f t="shared" si="20"/>
        <v>0</v>
      </c>
      <c r="AC31" s="112">
        <f t="shared" si="21"/>
        <v>0</v>
      </c>
      <c r="AD31" s="112">
        <f t="shared" si="22"/>
        <v>0</v>
      </c>
      <c r="AE31" s="113">
        <f t="shared" si="23"/>
        <v>0</v>
      </c>
      <c r="AF31" s="111">
        <f t="shared" si="24"/>
        <v>0</v>
      </c>
      <c r="AG31" s="29"/>
      <c r="AH31" s="29"/>
      <c r="AI31" s="29"/>
      <c r="AJ31" s="29"/>
      <c r="AK31" s="29"/>
      <c r="AL31" s="29"/>
      <c r="AM31" s="112">
        <f t="shared" si="25"/>
        <v>0</v>
      </c>
      <c r="AN31" s="29"/>
      <c r="AO31" s="29"/>
      <c r="AP31" s="29"/>
      <c r="AQ31" s="29"/>
      <c r="AR31" s="29"/>
      <c r="AS31" s="108"/>
      <c r="AT31" s="114">
        <f t="shared" si="26"/>
        <v>0</v>
      </c>
      <c r="AU31" s="29"/>
      <c r="AV31" s="29"/>
      <c r="AW31" s="29"/>
      <c r="AX31" s="29"/>
      <c r="AY31" s="29"/>
      <c r="AZ31" s="108"/>
      <c r="BA31" s="114">
        <f t="shared" si="27"/>
        <v>0</v>
      </c>
      <c r="BB31" s="112">
        <f t="shared" si="28"/>
        <v>0</v>
      </c>
      <c r="BC31" s="112">
        <f t="shared" si="29"/>
        <v>0</v>
      </c>
      <c r="BD31" s="112">
        <f t="shared" si="30"/>
        <v>0</v>
      </c>
      <c r="BE31" s="112">
        <f t="shared" si="31"/>
        <v>0</v>
      </c>
      <c r="BF31" s="112">
        <f t="shared" si="32"/>
        <v>0</v>
      </c>
      <c r="BG31" s="113">
        <f t="shared" si="33"/>
        <v>0</v>
      </c>
    </row>
    <row r="32" spans="1:59" x14ac:dyDescent="0.2">
      <c r="A32" s="106"/>
      <c r="B32" s="107"/>
      <c r="C32" s="106"/>
      <c r="D32" s="103">
        <f t="shared" si="8"/>
        <v>0</v>
      </c>
      <c r="E32" s="29"/>
      <c r="F32" s="29"/>
      <c r="G32" s="29"/>
      <c r="H32" s="29"/>
      <c r="I32" s="29"/>
      <c r="J32" s="108"/>
      <c r="K32" s="103">
        <f t="shared" si="9"/>
        <v>0</v>
      </c>
      <c r="L32" s="29"/>
      <c r="M32" s="29"/>
      <c r="N32" s="29"/>
      <c r="O32" s="29"/>
      <c r="P32" s="29"/>
      <c r="Q32" s="108"/>
      <c r="R32" s="111">
        <f t="shared" si="10"/>
        <v>0</v>
      </c>
      <c r="S32" s="112">
        <f t="shared" si="11"/>
        <v>0</v>
      </c>
      <c r="T32" s="112">
        <f t="shared" si="12"/>
        <v>0</v>
      </c>
      <c r="U32" s="112">
        <f t="shared" si="13"/>
        <v>0</v>
      </c>
      <c r="V32" s="112">
        <f t="shared" si="14"/>
        <v>0</v>
      </c>
      <c r="W32" s="112">
        <f t="shared" si="15"/>
        <v>0</v>
      </c>
      <c r="X32" s="113">
        <f t="shared" si="16"/>
        <v>0</v>
      </c>
      <c r="Y32" s="111">
        <f t="shared" si="17"/>
        <v>0</v>
      </c>
      <c r="Z32" s="112">
        <f t="shared" si="18"/>
        <v>0</v>
      </c>
      <c r="AA32" s="112">
        <f t="shared" si="19"/>
        <v>0</v>
      </c>
      <c r="AB32" s="112">
        <f t="shared" si="20"/>
        <v>0</v>
      </c>
      <c r="AC32" s="112">
        <f t="shared" si="21"/>
        <v>0</v>
      </c>
      <c r="AD32" s="112">
        <f t="shared" si="22"/>
        <v>0</v>
      </c>
      <c r="AE32" s="113">
        <f t="shared" si="23"/>
        <v>0</v>
      </c>
      <c r="AF32" s="111">
        <f t="shared" si="24"/>
        <v>0</v>
      </c>
      <c r="AG32" s="29"/>
      <c r="AH32" s="29"/>
      <c r="AI32" s="29"/>
      <c r="AJ32" s="29"/>
      <c r="AK32" s="29"/>
      <c r="AL32" s="29"/>
      <c r="AM32" s="112">
        <f t="shared" si="25"/>
        <v>0</v>
      </c>
      <c r="AN32" s="29"/>
      <c r="AO32" s="29"/>
      <c r="AP32" s="29"/>
      <c r="AQ32" s="29"/>
      <c r="AR32" s="29"/>
      <c r="AS32" s="108"/>
      <c r="AT32" s="114">
        <f t="shared" si="26"/>
        <v>0</v>
      </c>
      <c r="AU32" s="29"/>
      <c r="AV32" s="29"/>
      <c r="AW32" s="29"/>
      <c r="AX32" s="29"/>
      <c r="AY32" s="29"/>
      <c r="AZ32" s="108"/>
      <c r="BA32" s="114">
        <f t="shared" si="27"/>
        <v>0</v>
      </c>
      <c r="BB32" s="112">
        <f t="shared" si="28"/>
        <v>0</v>
      </c>
      <c r="BC32" s="112">
        <f t="shared" si="29"/>
        <v>0</v>
      </c>
      <c r="BD32" s="112">
        <f t="shared" si="30"/>
        <v>0</v>
      </c>
      <c r="BE32" s="112">
        <f t="shared" si="31"/>
        <v>0</v>
      </c>
      <c r="BF32" s="112">
        <f t="shared" si="32"/>
        <v>0</v>
      </c>
      <c r="BG32" s="113">
        <f t="shared" si="33"/>
        <v>0</v>
      </c>
    </row>
    <row r="33" spans="1:59" x14ac:dyDescent="0.2">
      <c r="A33" s="106"/>
      <c r="B33" s="107"/>
      <c r="C33" s="106"/>
      <c r="D33" s="103">
        <f t="shared" si="8"/>
        <v>0</v>
      </c>
      <c r="E33" s="29"/>
      <c r="F33" s="29"/>
      <c r="G33" s="29"/>
      <c r="H33" s="29"/>
      <c r="I33" s="29"/>
      <c r="J33" s="108"/>
      <c r="K33" s="103">
        <f t="shared" si="9"/>
        <v>0</v>
      </c>
      <c r="L33" s="29"/>
      <c r="M33" s="29"/>
      <c r="N33" s="29"/>
      <c r="O33" s="29"/>
      <c r="P33" s="29"/>
      <c r="Q33" s="108"/>
      <c r="R33" s="111">
        <f t="shared" si="10"/>
        <v>0</v>
      </c>
      <c r="S33" s="112">
        <f t="shared" si="11"/>
        <v>0</v>
      </c>
      <c r="T33" s="112">
        <f t="shared" si="12"/>
        <v>0</v>
      </c>
      <c r="U33" s="112">
        <f t="shared" si="13"/>
        <v>0</v>
      </c>
      <c r="V33" s="112">
        <f t="shared" si="14"/>
        <v>0</v>
      </c>
      <c r="W33" s="112">
        <f t="shared" si="15"/>
        <v>0</v>
      </c>
      <c r="X33" s="113">
        <f t="shared" si="16"/>
        <v>0</v>
      </c>
      <c r="Y33" s="111">
        <f t="shared" si="17"/>
        <v>0</v>
      </c>
      <c r="Z33" s="112">
        <f t="shared" si="18"/>
        <v>0</v>
      </c>
      <c r="AA33" s="112">
        <f t="shared" si="19"/>
        <v>0</v>
      </c>
      <c r="AB33" s="112">
        <f t="shared" si="20"/>
        <v>0</v>
      </c>
      <c r="AC33" s="112">
        <f t="shared" si="21"/>
        <v>0</v>
      </c>
      <c r="AD33" s="112">
        <f t="shared" si="22"/>
        <v>0</v>
      </c>
      <c r="AE33" s="113">
        <f t="shared" si="23"/>
        <v>0</v>
      </c>
      <c r="AF33" s="111">
        <f t="shared" si="24"/>
        <v>0</v>
      </c>
      <c r="AG33" s="29"/>
      <c r="AH33" s="29"/>
      <c r="AI33" s="29"/>
      <c r="AJ33" s="29"/>
      <c r="AK33" s="29"/>
      <c r="AL33" s="29"/>
      <c r="AM33" s="112">
        <f t="shared" si="25"/>
        <v>0</v>
      </c>
      <c r="AN33" s="29"/>
      <c r="AO33" s="29"/>
      <c r="AP33" s="29"/>
      <c r="AQ33" s="29"/>
      <c r="AR33" s="29"/>
      <c r="AS33" s="108"/>
      <c r="AT33" s="114">
        <f t="shared" si="26"/>
        <v>0</v>
      </c>
      <c r="AU33" s="29"/>
      <c r="AV33" s="29"/>
      <c r="AW33" s="29"/>
      <c r="AX33" s="29"/>
      <c r="AY33" s="29"/>
      <c r="AZ33" s="108"/>
      <c r="BA33" s="114">
        <f t="shared" si="27"/>
        <v>0</v>
      </c>
      <c r="BB33" s="112">
        <f t="shared" si="28"/>
        <v>0</v>
      </c>
      <c r="BC33" s="112">
        <f t="shared" si="29"/>
        <v>0</v>
      </c>
      <c r="BD33" s="112">
        <f t="shared" si="30"/>
        <v>0</v>
      </c>
      <c r="BE33" s="112">
        <f t="shared" si="31"/>
        <v>0</v>
      </c>
      <c r="BF33" s="112">
        <f t="shared" si="32"/>
        <v>0</v>
      </c>
      <c r="BG33" s="113">
        <f t="shared" si="33"/>
        <v>0</v>
      </c>
    </row>
    <row r="34" spans="1:59" x14ac:dyDescent="0.2">
      <c r="A34" s="106"/>
      <c r="B34" s="107"/>
      <c r="C34" s="106"/>
      <c r="D34" s="103">
        <f t="shared" si="8"/>
        <v>0</v>
      </c>
      <c r="E34" s="29"/>
      <c r="F34" s="29"/>
      <c r="G34" s="29"/>
      <c r="H34" s="29"/>
      <c r="I34" s="29"/>
      <c r="J34" s="108"/>
      <c r="K34" s="103">
        <f t="shared" si="9"/>
        <v>0</v>
      </c>
      <c r="L34" s="29"/>
      <c r="M34" s="29"/>
      <c r="N34" s="29"/>
      <c r="O34" s="29"/>
      <c r="P34" s="29"/>
      <c r="Q34" s="108"/>
      <c r="R34" s="111">
        <f t="shared" si="10"/>
        <v>0</v>
      </c>
      <c r="S34" s="112">
        <f t="shared" si="11"/>
        <v>0</v>
      </c>
      <c r="T34" s="112">
        <f t="shared" si="12"/>
        <v>0</v>
      </c>
      <c r="U34" s="112">
        <f t="shared" si="13"/>
        <v>0</v>
      </c>
      <c r="V34" s="112">
        <f t="shared" si="14"/>
        <v>0</v>
      </c>
      <c r="W34" s="112">
        <f t="shared" si="15"/>
        <v>0</v>
      </c>
      <c r="X34" s="113">
        <f t="shared" si="16"/>
        <v>0</v>
      </c>
      <c r="Y34" s="111">
        <f t="shared" si="17"/>
        <v>0</v>
      </c>
      <c r="Z34" s="112">
        <f t="shared" si="18"/>
        <v>0</v>
      </c>
      <c r="AA34" s="112">
        <f t="shared" si="19"/>
        <v>0</v>
      </c>
      <c r="AB34" s="112">
        <f t="shared" si="20"/>
        <v>0</v>
      </c>
      <c r="AC34" s="112">
        <f t="shared" si="21"/>
        <v>0</v>
      </c>
      <c r="AD34" s="112">
        <f t="shared" si="22"/>
        <v>0</v>
      </c>
      <c r="AE34" s="113">
        <f t="shared" si="23"/>
        <v>0</v>
      </c>
      <c r="AF34" s="111">
        <f t="shared" si="24"/>
        <v>0</v>
      </c>
      <c r="AG34" s="29"/>
      <c r="AH34" s="29"/>
      <c r="AI34" s="29"/>
      <c r="AJ34" s="29"/>
      <c r="AK34" s="29"/>
      <c r="AL34" s="29"/>
      <c r="AM34" s="112">
        <f t="shared" si="25"/>
        <v>0</v>
      </c>
      <c r="AN34" s="29"/>
      <c r="AO34" s="29"/>
      <c r="AP34" s="29"/>
      <c r="AQ34" s="29"/>
      <c r="AR34" s="29"/>
      <c r="AS34" s="108"/>
      <c r="AT34" s="114">
        <f t="shared" si="26"/>
        <v>0</v>
      </c>
      <c r="AU34" s="29"/>
      <c r="AV34" s="29"/>
      <c r="AW34" s="29"/>
      <c r="AX34" s="29"/>
      <c r="AY34" s="29"/>
      <c r="AZ34" s="108"/>
      <c r="BA34" s="114">
        <f t="shared" si="27"/>
        <v>0</v>
      </c>
      <c r="BB34" s="112">
        <f t="shared" si="28"/>
        <v>0</v>
      </c>
      <c r="BC34" s="112">
        <f t="shared" si="29"/>
        <v>0</v>
      </c>
      <c r="BD34" s="112">
        <f t="shared" si="30"/>
        <v>0</v>
      </c>
      <c r="BE34" s="112">
        <f t="shared" si="31"/>
        <v>0</v>
      </c>
      <c r="BF34" s="112">
        <f t="shared" si="32"/>
        <v>0</v>
      </c>
      <c r="BG34" s="113">
        <f t="shared" si="33"/>
        <v>0</v>
      </c>
    </row>
    <row r="35" spans="1:59" x14ac:dyDescent="0.2">
      <c r="A35" s="106"/>
      <c r="B35" s="107"/>
      <c r="C35" s="106"/>
      <c r="D35" s="103">
        <f t="shared" si="8"/>
        <v>0</v>
      </c>
      <c r="E35" s="29"/>
      <c r="F35" s="29"/>
      <c r="G35" s="29"/>
      <c r="H35" s="29"/>
      <c r="I35" s="29"/>
      <c r="J35" s="108"/>
      <c r="K35" s="103">
        <f t="shared" si="9"/>
        <v>0</v>
      </c>
      <c r="L35" s="29"/>
      <c r="M35" s="29"/>
      <c r="N35" s="29"/>
      <c r="O35" s="29"/>
      <c r="P35" s="29"/>
      <c r="Q35" s="108"/>
      <c r="R35" s="111">
        <f t="shared" si="10"/>
        <v>0</v>
      </c>
      <c r="S35" s="112">
        <f t="shared" si="11"/>
        <v>0</v>
      </c>
      <c r="T35" s="112">
        <f t="shared" si="12"/>
        <v>0</v>
      </c>
      <c r="U35" s="112">
        <f t="shared" si="13"/>
        <v>0</v>
      </c>
      <c r="V35" s="112">
        <f t="shared" si="14"/>
        <v>0</v>
      </c>
      <c r="W35" s="112">
        <f t="shared" si="15"/>
        <v>0</v>
      </c>
      <c r="X35" s="113">
        <f t="shared" si="16"/>
        <v>0</v>
      </c>
      <c r="Y35" s="111">
        <f t="shared" si="17"/>
        <v>0</v>
      </c>
      <c r="Z35" s="112">
        <f t="shared" si="18"/>
        <v>0</v>
      </c>
      <c r="AA35" s="112">
        <f t="shared" si="19"/>
        <v>0</v>
      </c>
      <c r="AB35" s="112">
        <f t="shared" si="20"/>
        <v>0</v>
      </c>
      <c r="AC35" s="112">
        <f t="shared" si="21"/>
        <v>0</v>
      </c>
      <c r="AD35" s="112">
        <f t="shared" si="22"/>
        <v>0</v>
      </c>
      <c r="AE35" s="113">
        <f t="shared" si="23"/>
        <v>0</v>
      </c>
      <c r="AF35" s="111">
        <f t="shared" si="24"/>
        <v>0</v>
      </c>
      <c r="AG35" s="29"/>
      <c r="AH35" s="29"/>
      <c r="AI35" s="29"/>
      <c r="AJ35" s="29"/>
      <c r="AK35" s="29"/>
      <c r="AL35" s="29"/>
      <c r="AM35" s="112">
        <f t="shared" si="25"/>
        <v>0</v>
      </c>
      <c r="AN35" s="29"/>
      <c r="AO35" s="29"/>
      <c r="AP35" s="29"/>
      <c r="AQ35" s="29"/>
      <c r="AR35" s="29"/>
      <c r="AS35" s="108"/>
      <c r="AT35" s="114">
        <f t="shared" si="26"/>
        <v>0</v>
      </c>
      <c r="AU35" s="29"/>
      <c r="AV35" s="29"/>
      <c r="AW35" s="29"/>
      <c r="AX35" s="29"/>
      <c r="AY35" s="29"/>
      <c r="AZ35" s="108"/>
      <c r="BA35" s="114">
        <f t="shared" si="27"/>
        <v>0</v>
      </c>
      <c r="BB35" s="112">
        <f t="shared" si="28"/>
        <v>0</v>
      </c>
      <c r="BC35" s="112">
        <f t="shared" si="29"/>
        <v>0</v>
      </c>
      <c r="BD35" s="112">
        <f t="shared" si="30"/>
        <v>0</v>
      </c>
      <c r="BE35" s="112">
        <f t="shared" si="31"/>
        <v>0</v>
      </c>
      <c r="BF35" s="112">
        <f t="shared" si="32"/>
        <v>0</v>
      </c>
      <c r="BG35" s="113">
        <f t="shared" si="33"/>
        <v>0</v>
      </c>
    </row>
    <row r="36" spans="1:59" x14ac:dyDescent="0.2">
      <c r="A36" s="106"/>
      <c r="B36" s="107"/>
      <c r="C36" s="106"/>
      <c r="D36" s="103">
        <f t="shared" si="8"/>
        <v>0</v>
      </c>
      <c r="E36" s="29"/>
      <c r="F36" s="29"/>
      <c r="G36" s="29"/>
      <c r="H36" s="29"/>
      <c r="I36" s="29"/>
      <c r="J36" s="108"/>
      <c r="K36" s="103">
        <f t="shared" si="9"/>
        <v>0</v>
      </c>
      <c r="L36" s="29"/>
      <c r="M36" s="29"/>
      <c r="N36" s="29"/>
      <c r="O36" s="29"/>
      <c r="P36" s="29"/>
      <c r="Q36" s="108"/>
      <c r="R36" s="111">
        <f t="shared" si="10"/>
        <v>0</v>
      </c>
      <c r="S36" s="112">
        <f t="shared" si="11"/>
        <v>0</v>
      </c>
      <c r="T36" s="112">
        <f t="shared" si="12"/>
        <v>0</v>
      </c>
      <c r="U36" s="112">
        <f t="shared" si="13"/>
        <v>0</v>
      </c>
      <c r="V36" s="112">
        <f t="shared" si="14"/>
        <v>0</v>
      </c>
      <c r="W36" s="112">
        <f t="shared" si="15"/>
        <v>0</v>
      </c>
      <c r="X36" s="113">
        <f t="shared" si="16"/>
        <v>0</v>
      </c>
      <c r="Y36" s="111">
        <f t="shared" si="17"/>
        <v>0</v>
      </c>
      <c r="Z36" s="112">
        <f t="shared" si="18"/>
        <v>0</v>
      </c>
      <c r="AA36" s="112">
        <f t="shared" si="19"/>
        <v>0</v>
      </c>
      <c r="AB36" s="112">
        <f t="shared" si="20"/>
        <v>0</v>
      </c>
      <c r="AC36" s="112">
        <f t="shared" si="21"/>
        <v>0</v>
      </c>
      <c r="AD36" s="112">
        <f t="shared" si="22"/>
        <v>0</v>
      </c>
      <c r="AE36" s="113">
        <f t="shared" si="23"/>
        <v>0</v>
      </c>
      <c r="AF36" s="111">
        <f t="shared" si="24"/>
        <v>0</v>
      </c>
      <c r="AG36" s="29"/>
      <c r="AH36" s="29"/>
      <c r="AI36" s="29"/>
      <c r="AJ36" s="29"/>
      <c r="AK36" s="29"/>
      <c r="AL36" s="29"/>
      <c r="AM36" s="112">
        <f t="shared" si="25"/>
        <v>0</v>
      </c>
      <c r="AN36" s="29"/>
      <c r="AO36" s="29"/>
      <c r="AP36" s="29"/>
      <c r="AQ36" s="29"/>
      <c r="AR36" s="29"/>
      <c r="AS36" s="108"/>
      <c r="AT36" s="114">
        <f t="shared" si="26"/>
        <v>0</v>
      </c>
      <c r="AU36" s="29"/>
      <c r="AV36" s="29"/>
      <c r="AW36" s="29"/>
      <c r="AX36" s="29"/>
      <c r="AY36" s="29"/>
      <c r="AZ36" s="108"/>
      <c r="BA36" s="114">
        <f t="shared" si="27"/>
        <v>0</v>
      </c>
      <c r="BB36" s="112">
        <f t="shared" si="28"/>
        <v>0</v>
      </c>
      <c r="BC36" s="112">
        <f t="shared" si="29"/>
        <v>0</v>
      </c>
      <c r="BD36" s="112">
        <f t="shared" si="30"/>
        <v>0</v>
      </c>
      <c r="BE36" s="112">
        <f t="shared" si="31"/>
        <v>0</v>
      </c>
      <c r="BF36" s="112">
        <f t="shared" si="32"/>
        <v>0</v>
      </c>
      <c r="BG36" s="113">
        <f t="shared" si="33"/>
        <v>0</v>
      </c>
    </row>
    <row r="37" spans="1:59" x14ac:dyDescent="0.2">
      <c r="A37" s="106"/>
      <c r="B37" s="107"/>
      <c r="C37" s="106"/>
      <c r="D37" s="103">
        <f t="shared" si="8"/>
        <v>0</v>
      </c>
      <c r="E37" s="29"/>
      <c r="F37" s="29"/>
      <c r="G37" s="29"/>
      <c r="H37" s="29"/>
      <c r="I37" s="29"/>
      <c r="J37" s="108"/>
      <c r="K37" s="103">
        <f t="shared" si="9"/>
        <v>0</v>
      </c>
      <c r="L37" s="29"/>
      <c r="M37" s="29"/>
      <c r="N37" s="29"/>
      <c r="O37" s="29"/>
      <c r="P37" s="29"/>
      <c r="Q37" s="108"/>
      <c r="R37" s="111">
        <f t="shared" si="10"/>
        <v>0</v>
      </c>
      <c r="S37" s="112">
        <f t="shared" si="11"/>
        <v>0</v>
      </c>
      <c r="T37" s="112">
        <f t="shared" si="12"/>
        <v>0</v>
      </c>
      <c r="U37" s="112">
        <f t="shared" si="13"/>
        <v>0</v>
      </c>
      <c r="V37" s="112">
        <f t="shared" si="14"/>
        <v>0</v>
      </c>
      <c r="W37" s="112">
        <f t="shared" si="15"/>
        <v>0</v>
      </c>
      <c r="X37" s="113">
        <f t="shared" si="16"/>
        <v>0</v>
      </c>
      <c r="Y37" s="111">
        <f t="shared" si="17"/>
        <v>0</v>
      </c>
      <c r="Z37" s="112">
        <f t="shared" si="18"/>
        <v>0</v>
      </c>
      <c r="AA37" s="112">
        <f t="shared" si="19"/>
        <v>0</v>
      </c>
      <c r="AB37" s="112">
        <f t="shared" si="20"/>
        <v>0</v>
      </c>
      <c r="AC37" s="112">
        <f t="shared" si="21"/>
        <v>0</v>
      </c>
      <c r="AD37" s="112">
        <f t="shared" si="22"/>
        <v>0</v>
      </c>
      <c r="AE37" s="113">
        <f t="shared" si="23"/>
        <v>0</v>
      </c>
      <c r="AF37" s="111">
        <f t="shared" si="24"/>
        <v>0</v>
      </c>
      <c r="AG37" s="29"/>
      <c r="AH37" s="29"/>
      <c r="AI37" s="29"/>
      <c r="AJ37" s="29"/>
      <c r="AK37" s="29"/>
      <c r="AL37" s="29"/>
      <c r="AM37" s="112">
        <f t="shared" si="25"/>
        <v>0</v>
      </c>
      <c r="AN37" s="29"/>
      <c r="AO37" s="29"/>
      <c r="AP37" s="29"/>
      <c r="AQ37" s="29"/>
      <c r="AR37" s="29"/>
      <c r="AS37" s="108"/>
      <c r="AT37" s="114">
        <f t="shared" si="26"/>
        <v>0</v>
      </c>
      <c r="AU37" s="29"/>
      <c r="AV37" s="29"/>
      <c r="AW37" s="29"/>
      <c r="AX37" s="29"/>
      <c r="AY37" s="29"/>
      <c r="AZ37" s="108"/>
      <c r="BA37" s="114">
        <f t="shared" si="27"/>
        <v>0</v>
      </c>
      <c r="BB37" s="112">
        <f t="shared" si="28"/>
        <v>0</v>
      </c>
      <c r="BC37" s="112">
        <f t="shared" si="29"/>
        <v>0</v>
      </c>
      <c r="BD37" s="112">
        <f t="shared" si="30"/>
        <v>0</v>
      </c>
      <c r="BE37" s="112">
        <f t="shared" si="31"/>
        <v>0</v>
      </c>
      <c r="BF37" s="112">
        <f t="shared" si="32"/>
        <v>0</v>
      </c>
      <c r="BG37" s="113">
        <f t="shared" si="33"/>
        <v>0</v>
      </c>
    </row>
    <row r="38" spans="1:59" x14ac:dyDescent="0.2">
      <c r="A38" s="106"/>
      <c r="B38" s="107"/>
      <c r="C38" s="106"/>
      <c r="D38" s="103">
        <f t="shared" si="8"/>
        <v>0</v>
      </c>
      <c r="E38" s="29"/>
      <c r="F38" s="29"/>
      <c r="G38" s="29"/>
      <c r="H38" s="29"/>
      <c r="I38" s="29"/>
      <c r="J38" s="108"/>
      <c r="K38" s="103">
        <f t="shared" si="9"/>
        <v>0</v>
      </c>
      <c r="L38" s="29"/>
      <c r="M38" s="29"/>
      <c r="N38" s="29"/>
      <c r="O38" s="29"/>
      <c r="P38" s="29"/>
      <c r="Q38" s="108"/>
      <c r="R38" s="111">
        <f t="shared" si="10"/>
        <v>0</v>
      </c>
      <c r="S38" s="112">
        <f t="shared" si="11"/>
        <v>0</v>
      </c>
      <c r="T38" s="112">
        <f t="shared" si="12"/>
        <v>0</v>
      </c>
      <c r="U38" s="112">
        <f t="shared" si="13"/>
        <v>0</v>
      </c>
      <c r="V38" s="112">
        <f t="shared" si="14"/>
        <v>0</v>
      </c>
      <c r="W38" s="112">
        <f t="shared" si="15"/>
        <v>0</v>
      </c>
      <c r="X38" s="113">
        <f t="shared" si="16"/>
        <v>0</v>
      </c>
      <c r="Y38" s="111">
        <f t="shared" si="17"/>
        <v>0</v>
      </c>
      <c r="Z38" s="112">
        <f t="shared" si="18"/>
        <v>0</v>
      </c>
      <c r="AA38" s="112">
        <f t="shared" si="19"/>
        <v>0</v>
      </c>
      <c r="AB38" s="112">
        <f t="shared" si="20"/>
        <v>0</v>
      </c>
      <c r="AC38" s="112">
        <f t="shared" si="21"/>
        <v>0</v>
      </c>
      <c r="AD38" s="112">
        <f t="shared" si="22"/>
        <v>0</v>
      </c>
      <c r="AE38" s="113">
        <f t="shared" si="23"/>
        <v>0</v>
      </c>
      <c r="AF38" s="111">
        <f t="shared" si="24"/>
        <v>0</v>
      </c>
      <c r="AG38" s="29"/>
      <c r="AH38" s="29"/>
      <c r="AI38" s="29"/>
      <c r="AJ38" s="29"/>
      <c r="AK38" s="29"/>
      <c r="AL38" s="29"/>
      <c r="AM38" s="112">
        <f t="shared" si="25"/>
        <v>0</v>
      </c>
      <c r="AN38" s="29"/>
      <c r="AO38" s="29"/>
      <c r="AP38" s="29"/>
      <c r="AQ38" s="29"/>
      <c r="AR38" s="29"/>
      <c r="AS38" s="108"/>
      <c r="AT38" s="114">
        <f t="shared" si="26"/>
        <v>0</v>
      </c>
      <c r="AU38" s="29"/>
      <c r="AV38" s="29"/>
      <c r="AW38" s="29"/>
      <c r="AX38" s="29"/>
      <c r="AY38" s="29"/>
      <c r="AZ38" s="108"/>
      <c r="BA38" s="114">
        <f t="shared" si="27"/>
        <v>0</v>
      </c>
      <c r="BB38" s="112">
        <f t="shared" si="28"/>
        <v>0</v>
      </c>
      <c r="BC38" s="112">
        <f t="shared" si="29"/>
        <v>0</v>
      </c>
      <c r="BD38" s="112">
        <f t="shared" si="30"/>
        <v>0</v>
      </c>
      <c r="BE38" s="112">
        <f t="shared" si="31"/>
        <v>0</v>
      </c>
      <c r="BF38" s="112">
        <f t="shared" si="32"/>
        <v>0</v>
      </c>
      <c r="BG38" s="113">
        <f t="shared" si="33"/>
        <v>0</v>
      </c>
    </row>
    <row r="39" spans="1:59" x14ac:dyDescent="0.2">
      <c r="A39" s="106"/>
      <c r="B39" s="107"/>
      <c r="C39" s="106"/>
      <c r="D39" s="103">
        <f t="shared" si="8"/>
        <v>0</v>
      </c>
      <c r="E39" s="29"/>
      <c r="F39" s="29"/>
      <c r="G39" s="29"/>
      <c r="H39" s="29"/>
      <c r="I39" s="29"/>
      <c r="J39" s="108"/>
      <c r="K39" s="103">
        <f t="shared" si="9"/>
        <v>0</v>
      </c>
      <c r="L39" s="29"/>
      <c r="M39" s="29"/>
      <c r="N39" s="29"/>
      <c r="O39" s="29"/>
      <c r="P39" s="29"/>
      <c r="Q39" s="108"/>
      <c r="R39" s="111">
        <f t="shared" si="10"/>
        <v>0</v>
      </c>
      <c r="S39" s="112">
        <f t="shared" si="11"/>
        <v>0</v>
      </c>
      <c r="T39" s="112">
        <f t="shared" si="12"/>
        <v>0</v>
      </c>
      <c r="U39" s="112">
        <f t="shared" si="13"/>
        <v>0</v>
      </c>
      <c r="V39" s="112">
        <f t="shared" si="14"/>
        <v>0</v>
      </c>
      <c r="W39" s="112">
        <f t="shared" si="15"/>
        <v>0</v>
      </c>
      <c r="X39" s="113">
        <f t="shared" si="16"/>
        <v>0</v>
      </c>
      <c r="Y39" s="111">
        <f t="shared" si="17"/>
        <v>0</v>
      </c>
      <c r="Z39" s="112">
        <f t="shared" si="18"/>
        <v>0</v>
      </c>
      <c r="AA39" s="112">
        <f t="shared" si="19"/>
        <v>0</v>
      </c>
      <c r="AB39" s="112">
        <f t="shared" si="20"/>
        <v>0</v>
      </c>
      <c r="AC39" s="112">
        <f t="shared" si="21"/>
        <v>0</v>
      </c>
      <c r="AD39" s="112">
        <f t="shared" si="22"/>
        <v>0</v>
      </c>
      <c r="AE39" s="113">
        <f t="shared" si="23"/>
        <v>0</v>
      </c>
      <c r="AF39" s="111">
        <f t="shared" si="24"/>
        <v>0</v>
      </c>
      <c r="AG39" s="29"/>
      <c r="AH39" s="29"/>
      <c r="AI39" s="29"/>
      <c r="AJ39" s="29"/>
      <c r="AK39" s="29"/>
      <c r="AL39" s="29"/>
      <c r="AM39" s="112">
        <f t="shared" si="25"/>
        <v>0</v>
      </c>
      <c r="AN39" s="29"/>
      <c r="AO39" s="29"/>
      <c r="AP39" s="29"/>
      <c r="AQ39" s="29"/>
      <c r="AR39" s="29"/>
      <c r="AS39" s="108"/>
      <c r="AT39" s="114">
        <f t="shared" si="26"/>
        <v>0</v>
      </c>
      <c r="AU39" s="29"/>
      <c r="AV39" s="29"/>
      <c r="AW39" s="29"/>
      <c r="AX39" s="29"/>
      <c r="AY39" s="29"/>
      <c r="AZ39" s="108"/>
      <c r="BA39" s="114">
        <f t="shared" si="27"/>
        <v>0</v>
      </c>
      <c r="BB39" s="112">
        <f t="shared" si="28"/>
        <v>0</v>
      </c>
      <c r="BC39" s="112">
        <f t="shared" si="29"/>
        <v>0</v>
      </c>
      <c r="BD39" s="112">
        <f t="shared" si="30"/>
        <v>0</v>
      </c>
      <c r="BE39" s="112">
        <f t="shared" si="31"/>
        <v>0</v>
      </c>
      <c r="BF39" s="112">
        <f t="shared" si="32"/>
        <v>0</v>
      </c>
      <c r="BG39" s="113">
        <f t="shared" si="33"/>
        <v>0</v>
      </c>
    </row>
    <row r="40" spans="1:59" x14ac:dyDescent="0.2">
      <c r="A40" s="106"/>
      <c r="B40" s="107"/>
      <c r="C40" s="106"/>
      <c r="D40" s="103">
        <f t="shared" si="8"/>
        <v>0</v>
      </c>
      <c r="E40" s="29"/>
      <c r="F40" s="29"/>
      <c r="G40" s="29"/>
      <c r="H40" s="29"/>
      <c r="I40" s="29"/>
      <c r="J40" s="108"/>
      <c r="K40" s="103">
        <f t="shared" si="9"/>
        <v>0</v>
      </c>
      <c r="L40" s="29"/>
      <c r="M40" s="29"/>
      <c r="N40" s="29"/>
      <c r="O40" s="29"/>
      <c r="P40" s="29"/>
      <c r="Q40" s="108"/>
      <c r="R40" s="111">
        <f t="shared" si="10"/>
        <v>0</v>
      </c>
      <c r="S40" s="112">
        <f t="shared" si="11"/>
        <v>0</v>
      </c>
      <c r="T40" s="112">
        <f t="shared" si="12"/>
        <v>0</v>
      </c>
      <c r="U40" s="112">
        <f t="shared" si="13"/>
        <v>0</v>
      </c>
      <c r="V40" s="112">
        <f t="shared" si="14"/>
        <v>0</v>
      </c>
      <c r="W40" s="112">
        <f t="shared" si="15"/>
        <v>0</v>
      </c>
      <c r="X40" s="113">
        <f t="shared" si="16"/>
        <v>0</v>
      </c>
      <c r="Y40" s="111">
        <f t="shared" si="17"/>
        <v>0</v>
      </c>
      <c r="Z40" s="112">
        <f t="shared" si="18"/>
        <v>0</v>
      </c>
      <c r="AA40" s="112">
        <f t="shared" si="19"/>
        <v>0</v>
      </c>
      <c r="AB40" s="112">
        <f t="shared" si="20"/>
        <v>0</v>
      </c>
      <c r="AC40" s="112">
        <f t="shared" si="21"/>
        <v>0</v>
      </c>
      <c r="AD40" s="112">
        <f t="shared" si="22"/>
        <v>0</v>
      </c>
      <c r="AE40" s="113">
        <f t="shared" si="23"/>
        <v>0</v>
      </c>
      <c r="AF40" s="111">
        <f t="shared" si="24"/>
        <v>0</v>
      </c>
      <c r="AG40" s="29"/>
      <c r="AH40" s="29"/>
      <c r="AI40" s="29"/>
      <c r="AJ40" s="29"/>
      <c r="AK40" s="29"/>
      <c r="AL40" s="29"/>
      <c r="AM40" s="112">
        <f t="shared" si="25"/>
        <v>0</v>
      </c>
      <c r="AN40" s="29"/>
      <c r="AO40" s="29"/>
      <c r="AP40" s="29"/>
      <c r="AQ40" s="29"/>
      <c r="AR40" s="29"/>
      <c r="AS40" s="108"/>
      <c r="AT40" s="114">
        <f t="shared" si="26"/>
        <v>0</v>
      </c>
      <c r="AU40" s="29"/>
      <c r="AV40" s="29"/>
      <c r="AW40" s="29"/>
      <c r="AX40" s="29"/>
      <c r="AY40" s="29"/>
      <c r="AZ40" s="108"/>
      <c r="BA40" s="114">
        <f t="shared" si="27"/>
        <v>0</v>
      </c>
      <c r="BB40" s="112">
        <f t="shared" si="28"/>
        <v>0</v>
      </c>
      <c r="BC40" s="112">
        <f t="shared" si="29"/>
        <v>0</v>
      </c>
      <c r="BD40" s="112">
        <f t="shared" si="30"/>
        <v>0</v>
      </c>
      <c r="BE40" s="112">
        <f t="shared" si="31"/>
        <v>0</v>
      </c>
      <c r="BF40" s="112">
        <f t="shared" si="32"/>
        <v>0</v>
      </c>
      <c r="BG40" s="113">
        <f t="shared" si="33"/>
        <v>0</v>
      </c>
    </row>
    <row r="41" spans="1:59" x14ac:dyDescent="0.2">
      <c r="A41" s="106"/>
      <c r="B41" s="107"/>
      <c r="C41" s="106"/>
      <c r="D41" s="103">
        <f t="shared" si="8"/>
        <v>0</v>
      </c>
      <c r="E41" s="29"/>
      <c r="F41" s="29"/>
      <c r="G41" s="29"/>
      <c r="H41" s="29"/>
      <c r="I41" s="29"/>
      <c r="J41" s="108"/>
      <c r="K41" s="103">
        <f t="shared" si="9"/>
        <v>0</v>
      </c>
      <c r="L41" s="29"/>
      <c r="M41" s="29"/>
      <c r="N41" s="29"/>
      <c r="O41" s="29"/>
      <c r="P41" s="29"/>
      <c r="Q41" s="108"/>
      <c r="R41" s="111">
        <f t="shared" si="10"/>
        <v>0</v>
      </c>
      <c r="S41" s="112">
        <f t="shared" si="11"/>
        <v>0</v>
      </c>
      <c r="T41" s="112">
        <f t="shared" si="12"/>
        <v>0</v>
      </c>
      <c r="U41" s="112">
        <f t="shared" si="13"/>
        <v>0</v>
      </c>
      <c r="V41" s="112">
        <f t="shared" si="14"/>
        <v>0</v>
      </c>
      <c r="W41" s="112">
        <f t="shared" si="15"/>
        <v>0</v>
      </c>
      <c r="X41" s="113">
        <f t="shared" si="16"/>
        <v>0</v>
      </c>
      <c r="Y41" s="111">
        <f t="shared" si="17"/>
        <v>0</v>
      </c>
      <c r="Z41" s="112">
        <f t="shared" si="18"/>
        <v>0</v>
      </c>
      <c r="AA41" s="112">
        <f t="shared" si="19"/>
        <v>0</v>
      </c>
      <c r="AB41" s="112">
        <f t="shared" si="20"/>
        <v>0</v>
      </c>
      <c r="AC41" s="112">
        <f t="shared" si="21"/>
        <v>0</v>
      </c>
      <c r="AD41" s="112">
        <f t="shared" si="22"/>
        <v>0</v>
      </c>
      <c r="AE41" s="113">
        <f t="shared" si="23"/>
        <v>0</v>
      </c>
      <c r="AF41" s="111">
        <f t="shared" si="24"/>
        <v>0</v>
      </c>
      <c r="AG41" s="29"/>
      <c r="AH41" s="29"/>
      <c r="AI41" s="29"/>
      <c r="AJ41" s="29"/>
      <c r="AK41" s="29"/>
      <c r="AL41" s="29"/>
      <c r="AM41" s="112">
        <f t="shared" si="25"/>
        <v>0</v>
      </c>
      <c r="AN41" s="29"/>
      <c r="AO41" s="29"/>
      <c r="AP41" s="29"/>
      <c r="AQ41" s="29"/>
      <c r="AR41" s="29"/>
      <c r="AS41" s="108"/>
      <c r="AT41" s="114">
        <f t="shared" si="26"/>
        <v>0</v>
      </c>
      <c r="AU41" s="29"/>
      <c r="AV41" s="29"/>
      <c r="AW41" s="29"/>
      <c r="AX41" s="29"/>
      <c r="AY41" s="29"/>
      <c r="AZ41" s="108"/>
      <c r="BA41" s="114">
        <f t="shared" si="27"/>
        <v>0</v>
      </c>
      <c r="BB41" s="112">
        <f t="shared" si="28"/>
        <v>0</v>
      </c>
      <c r="BC41" s="112">
        <f t="shared" si="29"/>
        <v>0</v>
      </c>
      <c r="BD41" s="112">
        <f t="shared" si="30"/>
        <v>0</v>
      </c>
      <c r="BE41" s="112">
        <f t="shared" si="31"/>
        <v>0</v>
      </c>
      <c r="BF41" s="112">
        <f t="shared" si="32"/>
        <v>0</v>
      </c>
      <c r="BG41" s="113">
        <f t="shared" si="33"/>
        <v>0</v>
      </c>
    </row>
    <row r="42" spans="1:59" x14ac:dyDescent="0.2">
      <c r="A42" s="106"/>
      <c r="B42" s="107"/>
      <c r="C42" s="106"/>
      <c r="D42" s="103">
        <f t="shared" si="8"/>
        <v>0</v>
      </c>
      <c r="E42" s="29"/>
      <c r="F42" s="29"/>
      <c r="G42" s="29"/>
      <c r="H42" s="29"/>
      <c r="I42" s="29"/>
      <c r="J42" s="108"/>
      <c r="K42" s="103">
        <f t="shared" si="9"/>
        <v>0</v>
      </c>
      <c r="L42" s="29"/>
      <c r="M42" s="29"/>
      <c r="N42" s="29"/>
      <c r="O42" s="29"/>
      <c r="P42" s="29"/>
      <c r="Q42" s="108"/>
      <c r="R42" s="111">
        <f t="shared" si="10"/>
        <v>0</v>
      </c>
      <c r="S42" s="112">
        <f t="shared" si="11"/>
        <v>0</v>
      </c>
      <c r="T42" s="112">
        <f t="shared" si="12"/>
        <v>0</v>
      </c>
      <c r="U42" s="112">
        <f t="shared" si="13"/>
        <v>0</v>
      </c>
      <c r="V42" s="112">
        <f t="shared" si="14"/>
        <v>0</v>
      </c>
      <c r="W42" s="112">
        <f t="shared" si="15"/>
        <v>0</v>
      </c>
      <c r="X42" s="113">
        <f t="shared" si="16"/>
        <v>0</v>
      </c>
      <c r="Y42" s="111">
        <f t="shared" si="17"/>
        <v>0</v>
      </c>
      <c r="Z42" s="112">
        <f t="shared" si="18"/>
        <v>0</v>
      </c>
      <c r="AA42" s="112">
        <f t="shared" si="19"/>
        <v>0</v>
      </c>
      <c r="AB42" s="112">
        <f t="shared" si="20"/>
        <v>0</v>
      </c>
      <c r="AC42" s="112">
        <f t="shared" si="21"/>
        <v>0</v>
      </c>
      <c r="AD42" s="112">
        <f t="shared" si="22"/>
        <v>0</v>
      </c>
      <c r="AE42" s="113">
        <f t="shared" si="23"/>
        <v>0</v>
      </c>
      <c r="AF42" s="111">
        <f t="shared" si="24"/>
        <v>0</v>
      </c>
      <c r="AG42" s="29"/>
      <c r="AH42" s="29"/>
      <c r="AI42" s="29"/>
      <c r="AJ42" s="29"/>
      <c r="AK42" s="29"/>
      <c r="AL42" s="29"/>
      <c r="AM42" s="112">
        <f t="shared" si="25"/>
        <v>0</v>
      </c>
      <c r="AN42" s="29"/>
      <c r="AO42" s="29"/>
      <c r="AP42" s="29"/>
      <c r="AQ42" s="29"/>
      <c r="AR42" s="29"/>
      <c r="AS42" s="108"/>
      <c r="AT42" s="114">
        <f t="shared" si="26"/>
        <v>0</v>
      </c>
      <c r="AU42" s="29"/>
      <c r="AV42" s="29"/>
      <c r="AW42" s="29"/>
      <c r="AX42" s="29"/>
      <c r="AY42" s="29"/>
      <c r="AZ42" s="108"/>
      <c r="BA42" s="114">
        <f t="shared" si="27"/>
        <v>0</v>
      </c>
      <c r="BB42" s="112">
        <f t="shared" si="28"/>
        <v>0</v>
      </c>
      <c r="BC42" s="112">
        <f t="shared" si="29"/>
        <v>0</v>
      </c>
      <c r="BD42" s="112">
        <f t="shared" si="30"/>
        <v>0</v>
      </c>
      <c r="BE42" s="112">
        <f t="shared" si="31"/>
        <v>0</v>
      </c>
      <c r="BF42" s="112">
        <f t="shared" si="32"/>
        <v>0</v>
      </c>
      <c r="BG42" s="113">
        <f t="shared" si="33"/>
        <v>0</v>
      </c>
    </row>
    <row r="43" spans="1:59" x14ac:dyDescent="0.2">
      <c r="A43" s="106"/>
      <c r="B43" s="107"/>
      <c r="C43" s="106"/>
      <c r="D43" s="103">
        <f t="shared" si="8"/>
        <v>0</v>
      </c>
      <c r="E43" s="29"/>
      <c r="F43" s="29"/>
      <c r="G43" s="29"/>
      <c r="H43" s="29"/>
      <c r="I43" s="29"/>
      <c r="J43" s="108"/>
      <c r="K43" s="103">
        <f t="shared" si="9"/>
        <v>0</v>
      </c>
      <c r="L43" s="29"/>
      <c r="M43" s="29"/>
      <c r="N43" s="29"/>
      <c r="O43" s="29"/>
      <c r="P43" s="29"/>
      <c r="Q43" s="108"/>
      <c r="R43" s="111">
        <f t="shared" si="10"/>
        <v>0</v>
      </c>
      <c r="S43" s="112">
        <f t="shared" si="11"/>
        <v>0</v>
      </c>
      <c r="T43" s="112">
        <f t="shared" si="12"/>
        <v>0</v>
      </c>
      <c r="U43" s="112">
        <f t="shared" si="13"/>
        <v>0</v>
      </c>
      <c r="V43" s="112">
        <f t="shared" si="14"/>
        <v>0</v>
      </c>
      <c r="W43" s="112">
        <f t="shared" si="15"/>
        <v>0</v>
      </c>
      <c r="X43" s="113">
        <f t="shared" si="16"/>
        <v>0</v>
      </c>
      <c r="Y43" s="111">
        <f t="shared" si="17"/>
        <v>0</v>
      </c>
      <c r="Z43" s="112">
        <f t="shared" si="18"/>
        <v>0</v>
      </c>
      <c r="AA43" s="112">
        <f t="shared" si="19"/>
        <v>0</v>
      </c>
      <c r="AB43" s="112">
        <f t="shared" si="20"/>
        <v>0</v>
      </c>
      <c r="AC43" s="112">
        <f t="shared" si="21"/>
        <v>0</v>
      </c>
      <c r="AD43" s="112">
        <f t="shared" si="22"/>
        <v>0</v>
      </c>
      <c r="AE43" s="113">
        <f t="shared" si="23"/>
        <v>0</v>
      </c>
      <c r="AF43" s="111">
        <f t="shared" si="24"/>
        <v>0</v>
      </c>
      <c r="AG43" s="29"/>
      <c r="AH43" s="29"/>
      <c r="AI43" s="29"/>
      <c r="AJ43" s="29"/>
      <c r="AK43" s="29"/>
      <c r="AL43" s="29"/>
      <c r="AM43" s="112">
        <f t="shared" si="25"/>
        <v>0</v>
      </c>
      <c r="AN43" s="29"/>
      <c r="AO43" s="29"/>
      <c r="AP43" s="29"/>
      <c r="AQ43" s="29"/>
      <c r="AR43" s="29"/>
      <c r="AS43" s="108"/>
      <c r="AT43" s="114">
        <f t="shared" si="26"/>
        <v>0</v>
      </c>
      <c r="AU43" s="29"/>
      <c r="AV43" s="29"/>
      <c r="AW43" s="29"/>
      <c r="AX43" s="29"/>
      <c r="AY43" s="29"/>
      <c r="AZ43" s="108"/>
      <c r="BA43" s="114">
        <f t="shared" si="27"/>
        <v>0</v>
      </c>
      <c r="BB43" s="112">
        <f t="shared" si="28"/>
        <v>0</v>
      </c>
      <c r="BC43" s="112">
        <f t="shared" si="29"/>
        <v>0</v>
      </c>
      <c r="BD43" s="112">
        <f t="shared" si="30"/>
        <v>0</v>
      </c>
      <c r="BE43" s="112">
        <f t="shared" si="31"/>
        <v>0</v>
      </c>
      <c r="BF43" s="112">
        <f t="shared" si="32"/>
        <v>0</v>
      </c>
      <c r="BG43" s="113">
        <f t="shared" si="33"/>
        <v>0</v>
      </c>
    </row>
    <row r="44" spans="1:59" x14ac:dyDescent="0.2">
      <c r="A44" s="106"/>
      <c r="B44" s="107"/>
      <c r="C44" s="106"/>
      <c r="D44" s="103">
        <f t="shared" si="8"/>
        <v>0</v>
      </c>
      <c r="E44" s="29"/>
      <c r="F44" s="29"/>
      <c r="G44" s="29"/>
      <c r="H44" s="29"/>
      <c r="I44" s="29"/>
      <c r="J44" s="108"/>
      <c r="K44" s="103">
        <f t="shared" si="9"/>
        <v>0</v>
      </c>
      <c r="L44" s="29"/>
      <c r="M44" s="29"/>
      <c r="N44" s="29"/>
      <c r="O44" s="29"/>
      <c r="P44" s="29"/>
      <c r="Q44" s="108"/>
      <c r="R44" s="111">
        <f t="shared" si="10"/>
        <v>0</v>
      </c>
      <c r="S44" s="112">
        <f t="shared" si="11"/>
        <v>0</v>
      </c>
      <c r="T44" s="112">
        <f t="shared" si="12"/>
        <v>0</v>
      </c>
      <c r="U44" s="112">
        <f t="shared" si="13"/>
        <v>0</v>
      </c>
      <c r="V44" s="112">
        <f t="shared" si="14"/>
        <v>0</v>
      </c>
      <c r="W44" s="112">
        <f t="shared" si="15"/>
        <v>0</v>
      </c>
      <c r="X44" s="113">
        <f t="shared" si="16"/>
        <v>0</v>
      </c>
      <c r="Y44" s="111">
        <f t="shared" si="17"/>
        <v>0</v>
      </c>
      <c r="Z44" s="112">
        <f t="shared" si="18"/>
        <v>0</v>
      </c>
      <c r="AA44" s="112">
        <f t="shared" si="19"/>
        <v>0</v>
      </c>
      <c r="AB44" s="112">
        <f t="shared" si="20"/>
        <v>0</v>
      </c>
      <c r="AC44" s="112">
        <f t="shared" si="21"/>
        <v>0</v>
      </c>
      <c r="AD44" s="112">
        <f t="shared" si="22"/>
        <v>0</v>
      </c>
      <c r="AE44" s="113">
        <f t="shared" si="23"/>
        <v>0</v>
      </c>
      <c r="AF44" s="111">
        <f t="shared" si="24"/>
        <v>0</v>
      </c>
      <c r="AG44" s="29"/>
      <c r="AH44" s="29"/>
      <c r="AI44" s="29"/>
      <c r="AJ44" s="29"/>
      <c r="AK44" s="29"/>
      <c r="AL44" s="29"/>
      <c r="AM44" s="112">
        <f t="shared" si="25"/>
        <v>0</v>
      </c>
      <c r="AN44" s="29"/>
      <c r="AO44" s="29"/>
      <c r="AP44" s="29"/>
      <c r="AQ44" s="29"/>
      <c r="AR44" s="29"/>
      <c r="AS44" s="108"/>
      <c r="AT44" s="114">
        <f t="shared" si="26"/>
        <v>0</v>
      </c>
      <c r="AU44" s="29"/>
      <c r="AV44" s="29"/>
      <c r="AW44" s="29"/>
      <c r="AX44" s="29"/>
      <c r="AY44" s="29"/>
      <c r="AZ44" s="108"/>
      <c r="BA44" s="114">
        <f t="shared" si="27"/>
        <v>0</v>
      </c>
      <c r="BB44" s="112">
        <f t="shared" si="28"/>
        <v>0</v>
      </c>
      <c r="BC44" s="112">
        <f t="shared" si="29"/>
        <v>0</v>
      </c>
      <c r="BD44" s="112">
        <f t="shared" si="30"/>
        <v>0</v>
      </c>
      <c r="BE44" s="112">
        <f t="shared" si="31"/>
        <v>0</v>
      </c>
      <c r="BF44" s="112">
        <f t="shared" si="32"/>
        <v>0</v>
      </c>
      <c r="BG44" s="113">
        <f t="shared" si="33"/>
        <v>0</v>
      </c>
    </row>
    <row r="45" spans="1:59" x14ac:dyDescent="0.2">
      <c r="A45" s="106"/>
      <c r="B45" s="107"/>
      <c r="C45" s="106"/>
      <c r="D45" s="103">
        <f t="shared" si="8"/>
        <v>0</v>
      </c>
      <c r="E45" s="29"/>
      <c r="F45" s="29"/>
      <c r="G45" s="29"/>
      <c r="H45" s="29"/>
      <c r="I45" s="29"/>
      <c r="J45" s="108"/>
      <c r="K45" s="103">
        <f t="shared" si="9"/>
        <v>0</v>
      </c>
      <c r="L45" s="29"/>
      <c r="M45" s="29"/>
      <c r="N45" s="29"/>
      <c r="O45" s="29"/>
      <c r="P45" s="29"/>
      <c r="Q45" s="108"/>
      <c r="R45" s="111">
        <f t="shared" si="10"/>
        <v>0</v>
      </c>
      <c r="S45" s="112">
        <f t="shared" si="11"/>
        <v>0</v>
      </c>
      <c r="T45" s="112">
        <f t="shared" si="12"/>
        <v>0</v>
      </c>
      <c r="U45" s="112">
        <f t="shared" si="13"/>
        <v>0</v>
      </c>
      <c r="V45" s="112">
        <f t="shared" si="14"/>
        <v>0</v>
      </c>
      <c r="W45" s="112">
        <f t="shared" si="15"/>
        <v>0</v>
      </c>
      <c r="X45" s="113">
        <f t="shared" si="16"/>
        <v>0</v>
      </c>
      <c r="Y45" s="111">
        <f t="shared" si="17"/>
        <v>0</v>
      </c>
      <c r="Z45" s="112">
        <f t="shared" si="18"/>
        <v>0</v>
      </c>
      <c r="AA45" s="112">
        <f t="shared" si="19"/>
        <v>0</v>
      </c>
      <c r="AB45" s="112">
        <f t="shared" si="20"/>
        <v>0</v>
      </c>
      <c r="AC45" s="112">
        <f t="shared" si="21"/>
        <v>0</v>
      </c>
      <c r="AD45" s="112">
        <f t="shared" si="22"/>
        <v>0</v>
      </c>
      <c r="AE45" s="113">
        <f t="shared" si="23"/>
        <v>0</v>
      </c>
      <c r="AF45" s="111">
        <f t="shared" si="24"/>
        <v>0</v>
      </c>
      <c r="AG45" s="29"/>
      <c r="AH45" s="29"/>
      <c r="AI45" s="29"/>
      <c r="AJ45" s="29"/>
      <c r="AK45" s="29"/>
      <c r="AL45" s="29"/>
      <c r="AM45" s="112">
        <f t="shared" si="25"/>
        <v>0</v>
      </c>
      <c r="AN45" s="29"/>
      <c r="AO45" s="29"/>
      <c r="AP45" s="29"/>
      <c r="AQ45" s="29"/>
      <c r="AR45" s="29"/>
      <c r="AS45" s="108"/>
      <c r="AT45" s="114">
        <f t="shared" si="26"/>
        <v>0</v>
      </c>
      <c r="AU45" s="29"/>
      <c r="AV45" s="29"/>
      <c r="AW45" s="29"/>
      <c r="AX45" s="29"/>
      <c r="AY45" s="29"/>
      <c r="AZ45" s="108"/>
      <c r="BA45" s="114">
        <f t="shared" si="27"/>
        <v>0</v>
      </c>
      <c r="BB45" s="112">
        <f t="shared" si="28"/>
        <v>0</v>
      </c>
      <c r="BC45" s="112">
        <f t="shared" si="29"/>
        <v>0</v>
      </c>
      <c r="BD45" s="112">
        <f t="shared" si="30"/>
        <v>0</v>
      </c>
      <c r="BE45" s="112">
        <f t="shared" si="31"/>
        <v>0</v>
      </c>
      <c r="BF45" s="112">
        <f t="shared" si="32"/>
        <v>0</v>
      </c>
      <c r="BG45" s="113">
        <f t="shared" si="33"/>
        <v>0</v>
      </c>
    </row>
    <row r="46" spans="1:59" x14ac:dyDescent="0.2">
      <c r="A46" s="106"/>
      <c r="B46" s="107"/>
      <c r="C46" s="106"/>
      <c r="D46" s="103">
        <f t="shared" si="8"/>
        <v>0</v>
      </c>
      <c r="E46" s="29"/>
      <c r="F46" s="29"/>
      <c r="G46" s="29"/>
      <c r="H46" s="29"/>
      <c r="I46" s="29"/>
      <c r="J46" s="108"/>
      <c r="K46" s="103">
        <f t="shared" si="9"/>
        <v>0</v>
      </c>
      <c r="L46" s="29"/>
      <c r="M46" s="29"/>
      <c r="N46" s="29"/>
      <c r="O46" s="29"/>
      <c r="P46" s="29"/>
      <c r="Q46" s="108"/>
      <c r="R46" s="111">
        <f t="shared" si="10"/>
        <v>0</v>
      </c>
      <c r="S46" s="112">
        <f t="shared" si="11"/>
        <v>0</v>
      </c>
      <c r="T46" s="112">
        <f t="shared" si="12"/>
        <v>0</v>
      </c>
      <c r="U46" s="112">
        <f t="shared" si="13"/>
        <v>0</v>
      </c>
      <c r="V46" s="112">
        <f t="shared" si="14"/>
        <v>0</v>
      </c>
      <c r="W46" s="112">
        <f t="shared" si="15"/>
        <v>0</v>
      </c>
      <c r="X46" s="113">
        <f t="shared" si="16"/>
        <v>0</v>
      </c>
      <c r="Y46" s="111">
        <f t="shared" si="17"/>
        <v>0</v>
      </c>
      <c r="Z46" s="112">
        <f t="shared" si="18"/>
        <v>0</v>
      </c>
      <c r="AA46" s="112">
        <f t="shared" si="19"/>
        <v>0</v>
      </c>
      <c r="AB46" s="112">
        <f t="shared" si="20"/>
        <v>0</v>
      </c>
      <c r="AC46" s="112">
        <f t="shared" si="21"/>
        <v>0</v>
      </c>
      <c r="AD46" s="112">
        <f t="shared" si="22"/>
        <v>0</v>
      </c>
      <c r="AE46" s="113">
        <f t="shared" si="23"/>
        <v>0</v>
      </c>
      <c r="AF46" s="111">
        <f t="shared" si="24"/>
        <v>0</v>
      </c>
      <c r="AG46" s="29"/>
      <c r="AH46" s="29"/>
      <c r="AI46" s="29"/>
      <c r="AJ46" s="29"/>
      <c r="AK46" s="29"/>
      <c r="AL46" s="29"/>
      <c r="AM46" s="112">
        <f t="shared" si="25"/>
        <v>0</v>
      </c>
      <c r="AN46" s="29"/>
      <c r="AO46" s="29"/>
      <c r="AP46" s="29"/>
      <c r="AQ46" s="29"/>
      <c r="AR46" s="29"/>
      <c r="AS46" s="108"/>
      <c r="AT46" s="114">
        <f t="shared" si="26"/>
        <v>0</v>
      </c>
      <c r="AU46" s="29"/>
      <c r="AV46" s="29"/>
      <c r="AW46" s="29"/>
      <c r="AX46" s="29"/>
      <c r="AY46" s="29"/>
      <c r="AZ46" s="108"/>
      <c r="BA46" s="114">
        <f t="shared" si="27"/>
        <v>0</v>
      </c>
      <c r="BB46" s="112">
        <f t="shared" si="28"/>
        <v>0</v>
      </c>
      <c r="BC46" s="112">
        <f t="shared" si="29"/>
        <v>0</v>
      </c>
      <c r="BD46" s="112">
        <f t="shared" si="30"/>
        <v>0</v>
      </c>
      <c r="BE46" s="112">
        <f t="shared" si="31"/>
        <v>0</v>
      </c>
      <c r="BF46" s="112">
        <f t="shared" si="32"/>
        <v>0</v>
      </c>
      <c r="BG46" s="113">
        <f t="shared" si="33"/>
        <v>0</v>
      </c>
    </row>
    <row r="47" spans="1:59" ht="13.5" thickBot="1" x14ac:dyDescent="0.25">
      <c r="A47" s="115"/>
      <c r="B47" s="116"/>
      <c r="C47" s="115"/>
      <c r="D47" s="117">
        <f t="shared" si="8"/>
        <v>0</v>
      </c>
      <c r="E47" s="118"/>
      <c r="F47" s="118"/>
      <c r="G47" s="118"/>
      <c r="H47" s="118"/>
      <c r="I47" s="118"/>
      <c r="J47" s="119"/>
      <c r="K47" s="117">
        <f t="shared" si="9"/>
        <v>0</v>
      </c>
      <c r="L47" s="118"/>
      <c r="M47" s="118"/>
      <c r="N47" s="118"/>
      <c r="O47" s="118"/>
      <c r="P47" s="118"/>
      <c r="Q47" s="119"/>
      <c r="R47" s="123">
        <f t="shared" si="10"/>
        <v>0</v>
      </c>
      <c r="S47" s="124">
        <f t="shared" si="11"/>
        <v>0</v>
      </c>
      <c r="T47" s="124">
        <f t="shared" si="12"/>
        <v>0</v>
      </c>
      <c r="U47" s="124">
        <f t="shared" si="13"/>
        <v>0</v>
      </c>
      <c r="V47" s="124">
        <f t="shared" si="14"/>
        <v>0</v>
      </c>
      <c r="W47" s="124">
        <f t="shared" si="15"/>
        <v>0</v>
      </c>
      <c r="X47" s="125">
        <f t="shared" si="16"/>
        <v>0</v>
      </c>
      <c r="Y47" s="123">
        <f t="shared" si="17"/>
        <v>0</v>
      </c>
      <c r="Z47" s="124">
        <f t="shared" si="18"/>
        <v>0</v>
      </c>
      <c r="AA47" s="124">
        <f t="shared" si="19"/>
        <v>0</v>
      </c>
      <c r="AB47" s="124">
        <f t="shared" si="20"/>
        <v>0</v>
      </c>
      <c r="AC47" s="124">
        <f t="shared" si="21"/>
        <v>0</v>
      </c>
      <c r="AD47" s="124">
        <f t="shared" si="22"/>
        <v>0</v>
      </c>
      <c r="AE47" s="125">
        <f t="shared" si="23"/>
        <v>0</v>
      </c>
      <c r="AF47" s="123">
        <f t="shared" si="24"/>
        <v>0</v>
      </c>
      <c r="AG47" s="118"/>
      <c r="AH47" s="118"/>
      <c r="AI47" s="118"/>
      <c r="AJ47" s="118"/>
      <c r="AK47" s="118"/>
      <c r="AL47" s="118"/>
      <c r="AM47" s="124">
        <f t="shared" si="25"/>
        <v>0</v>
      </c>
      <c r="AN47" s="118"/>
      <c r="AO47" s="118"/>
      <c r="AP47" s="118"/>
      <c r="AQ47" s="118"/>
      <c r="AR47" s="118"/>
      <c r="AS47" s="119"/>
      <c r="AT47" s="126">
        <f t="shared" si="26"/>
        <v>0</v>
      </c>
      <c r="AU47" s="118"/>
      <c r="AV47" s="118"/>
      <c r="AW47" s="118"/>
      <c r="AX47" s="118"/>
      <c r="AY47" s="118"/>
      <c r="AZ47" s="119"/>
      <c r="BA47" s="126">
        <f t="shared" si="27"/>
        <v>0</v>
      </c>
      <c r="BB47" s="124">
        <f t="shared" si="28"/>
        <v>0</v>
      </c>
      <c r="BC47" s="124">
        <f t="shared" si="29"/>
        <v>0</v>
      </c>
      <c r="BD47" s="124">
        <f t="shared" si="30"/>
        <v>0</v>
      </c>
      <c r="BE47" s="124">
        <f t="shared" si="31"/>
        <v>0</v>
      </c>
      <c r="BF47" s="124">
        <f t="shared" si="32"/>
        <v>0</v>
      </c>
      <c r="BG47" s="125">
        <f t="shared" si="33"/>
        <v>0</v>
      </c>
    </row>
    <row r="48" spans="1:59" x14ac:dyDescent="0.2">
      <c r="A48" s="51"/>
      <c r="B48" s="51"/>
      <c r="C48" s="51"/>
      <c r="D48" s="133"/>
      <c r="E48" s="51"/>
      <c r="F48" s="51"/>
      <c r="G48" s="51"/>
      <c r="H48" s="51"/>
      <c r="I48" s="51"/>
      <c r="J48" s="51"/>
      <c r="K48" s="133"/>
      <c r="L48" s="51"/>
      <c r="M48" s="51"/>
      <c r="N48" s="51"/>
      <c r="O48" s="51"/>
      <c r="P48" s="51"/>
      <c r="Q48" s="51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51"/>
      <c r="AH48" s="51"/>
      <c r="AI48" s="51"/>
      <c r="AJ48" s="51"/>
      <c r="AK48" s="51"/>
      <c r="AL48" s="51"/>
      <c r="AM48" s="134"/>
      <c r="AN48" s="51"/>
      <c r="AO48" s="51"/>
      <c r="AP48" s="51"/>
      <c r="AQ48" s="51"/>
      <c r="AR48" s="51"/>
      <c r="AS48" s="51"/>
      <c r="AT48" s="134"/>
      <c r="AU48" s="51"/>
      <c r="AV48" s="51"/>
      <c r="AW48" s="51"/>
      <c r="AX48" s="51"/>
      <c r="AY48" s="51"/>
      <c r="AZ48" s="51"/>
      <c r="BA48" s="134"/>
      <c r="BB48" s="134"/>
      <c r="BC48" s="134"/>
      <c r="BD48" s="134"/>
      <c r="BE48" s="134"/>
      <c r="BF48" s="134"/>
      <c r="BG48" s="134"/>
    </row>
    <row r="49" spans="32:55" x14ac:dyDescent="0.2">
      <c r="AV49" s="1008" t="s">
        <v>52</v>
      </c>
      <c r="AW49" s="1008"/>
      <c r="AX49" s="1008"/>
      <c r="AY49" s="1008"/>
      <c r="AZ49" s="1008"/>
      <c r="BA49" s="1008"/>
      <c r="BB49" s="1008"/>
      <c r="BC49" s="1008"/>
    </row>
    <row r="50" spans="32:55" x14ac:dyDescent="0.2">
      <c r="AU50" t="s">
        <v>644</v>
      </c>
      <c r="AV50" s="511"/>
      <c r="AW50" s="511"/>
      <c r="AX50" s="511"/>
      <c r="AY50" s="511"/>
      <c r="AZ50" s="511"/>
      <c r="BA50" s="511"/>
      <c r="BB50" s="511"/>
      <c r="BC50" s="511"/>
    </row>
    <row r="51" spans="32:55" x14ac:dyDescent="0.2">
      <c r="AU51" s="27" t="s">
        <v>652</v>
      </c>
      <c r="AV51" s="511"/>
      <c r="AW51" s="511"/>
      <c r="AX51" s="511"/>
      <c r="AY51" s="511"/>
      <c r="AZ51" s="511"/>
      <c r="BA51" s="511"/>
      <c r="BB51" s="511"/>
      <c r="BC51" s="511"/>
    </row>
    <row r="52" spans="32:55" x14ac:dyDescent="0.2">
      <c r="AV52" s="511"/>
      <c r="AW52" s="511"/>
      <c r="AX52" s="511"/>
      <c r="AY52" s="511"/>
      <c r="AZ52" s="511"/>
      <c r="BA52" s="511"/>
      <c r="BB52" s="511"/>
      <c r="BC52" s="511"/>
    </row>
    <row r="53" spans="32:55" ht="16.5" x14ac:dyDescent="0.25">
      <c r="AF53" s="128" t="s">
        <v>859</v>
      </c>
      <c r="AJ53" s="31" t="s">
        <v>847</v>
      </c>
      <c r="AK53" s="32"/>
      <c r="AL53" s="32"/>
      <c r="AM53" s="33"/>
      <c r="AN53" s="33"/>
      <c r="AO53" s="33"/>
      <c r="AP53" s="78" t="s">
        <v>849</v>
      </c>
      <c r="AQ53" s="76"/>
      <c r="AR53" s="76"/>
      <c r="AS53" s="76"/>
      <c r="AT53" s="7"/>
      <c r="AU53" s="7"/>
    </row>
    <row r="54" spans="32:55" ht="16.5" customHeight="1" x14ac:dyDescent="0.25">
      <c r="AF54" s="129"/>
      <c r="AJ54" s="31"/>
      <c r="AK54" s="32"/>
      <c r="AL54" s="32"/>
      <c r="AM54" s="33"/>
      <c r="AN54" s="33"/>
      <c r="AO54" s="33"/>
      <c r="AP54" s="88"/>
      <c r="AQ54" s="88"/>
      <c r="AR54" s="88"/>
      <c r="AS54" s="88"/>
      <c r="AT54" s="7"/>
      <c r="AU54" s="7"/>
    </row>
    <row r="55" spans="32:55" x14ac:dyDescent="0.2">
      <c r="AF55" s="4"/>
      <c r="AJ55" s="38" t="s">
        <v>848</v>
      </c>
      <c r="AK55" s="4"/>
      <c r="AL55" s="4"/>
      <c r="AM55" s="4"/>
      <c r="AN55" s="4"/>
      <c r="AO55" s="4"/>
      <c r="AP55" s="38" t="s">
        <v>828</v>
      </c>
      <c r="AQ55" s="4"/>
      <c r="AR55" s="4"/>
      <c r="AS55" s="4"/>
      <c r="AT55" s="4"/>
      <c r="AU55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F4:AS4"/>
    <mergeCell ref="AT4:AZ4"/>
    <mergeCell ref="BA4:BG5"/>
    <mergeCell ref="AF5:AL5"/>
    <mergeCell ref="AM5:AS5"/>
    <mergeCell ref="AT5:AZ5"/>
    <mergeCell ref="AV49:BC49"/>
    <mergeCell ref="AF6:AF7"/>
    <mergeCell ref="AG6:AL6"/>
    <mergeCell ref="AM6:AM7"/>
    <mergeCell ref="AN6:AS6"/>
    <mergeCell ref="AT6:AT7"/>
    <mergeCell ref="AU6:AZ6"/>
    <mergeCell ref="BA6:BA7"/>
    <mergeCell ref="BB6:BG6"/>
    <mergeCell ref="C2:AE2"/>
    <mergeCell ref="A4:A8"/>
    <mergeCell ref="B4:B7"/>
    <mergeCell ref="C4:C7"/>
    <mergeCell ref="D4:J5"/>
    <mergeCell ref="K4:Q5"/>
    <mergeCell ref="R4:X5"/>
    <mergeCell ref="Y4:AE5"/>
    <mergeCell ref="D6:D7"/>
    <mergeCell ref="E6:J6"/>
    <mergeCell ref="K6:K7"/>
    <mergeCell ref="L6:Q6"/>
    <mergeCell ref="R6:R7"/>
    <mergeCell ref="S6:X6"/>
    <mergeCell ref="Y6:Y7"/>
    <mergeCell ref="Z6:AE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5</vt:i4>
      </vt:variant>
    </vt:vector>
  </HeadingPairs>
  <TitlesOfParts>
    <vt:vector size="15" baseType="lpstr">
      <vt:lpstr>Указания</vt:lpstr>
      <vt:lpstr>1.Приложение 1_Общо</vt:lpstr>
      <vt:lpstr>2.Приложение 2_ГТД-I</vt:lpstr>
      <vt:lpstr>3.Приложение 2_ГД-II</vt:lpstr>
      <vt:lpstr>4.Приложение 2_НД-I</vt:lpstr>
      <vt:lpstr>5.Приложение 2_НД-II</vt:lpstr>
      <vt:lpstr>6.Приложение 3_НД</vt:lpstr>
      <vt:lpstr>7. Приложение 3_НДОбж</vt:lpstr>
      <vt:lpstr>8.Приложение 3_ГД</vt:lpstr>
      <vt:lpstr>9.Приложение 3_ГДОбж</vt:lpstr>
      <vt:lpstr>'3.Приложение 2_ГД-II'!Област_печат</vt:lpstr>
      <vt:lpstr>'4.Приложение 2_НД-I'!Област_печат</vt:lpstr>
      <vt:lpstr>'9.Приложение 3_ГДОбж'!Област_печат</vt:lpstr>
      <vt:lpstr>'2.Приложение 2_ГТД-I'!Печат_заглавия</vt:lpstr>
      <vt:lpstr>'4.Приложение 2_НД-I'!Печат_заглавия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snejka</dc:creator>
  <cp:lastModifiedBy>Krasimira Todorova</cp:lastModifiedBy>
  <cp:lastPrinted>2024-02-02T13:50:04Z</cp:lastPrinted>
  <dcterms:created xsi:type="dcterms:W3CDTF">2008-03-17T08:47:48Z</dcterms:created>
  <dcterms:modified xsi:type="dcterms:W3CDTF">2024-02-02T13:50:50Z</dcterms:modified>
</cp:coreProperties>
</file>